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7" documentId="8_{A7C95EBE-5343-43B2-97AB-E7FA46CD181C}" xr6:coauthVersionLast="47" xr6:coauthVersionMax="47" xr10:uidLastSave="{3D1A236F-DCF0-47B8-B6B7-4C87B930F3C6}"/>
  <bookViews>
    <workbookView xWindow="-105" yWindow="0" windowWidth="14610" windowHeight="15585" xr2:uid="{FD2E69E9-E7AB-4B49-A12F-65051599907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1" l="1"/>
  <c r="X26" i="1"/>
  <c r="X25" i="1"/>
  <c r="X24" i="1"/>
  <c r="X23" i="1"/>
  <c r="X22" i="1"/>
  <c r="X4" i="1"/>
  <c r="V27" i="1"/>
  <c r="V26" i="1"/>
  <c r="V25" i="1"/>
  <c r="V24" i="1"/>
  <c r="V23" i="1"/>
  <c r="V22" i="1"/>
  <c r="R27" i="1"/>
  <c r="R26" i="1"/>
  <c r="R25" i="1"/>
  <c r="R24" i="1"/>
  <c r="R23" i="1"/>
  <c r="R22" i="1"/>
  <c r="P27" i="1"/>
  <c r="P26" i="1"/>
  <c r="P25" i="1"/>
  <c r="P24" i="1"/>
  <c r="P23" i="1"/>
  <c r="P22" i="1"/>
  <c r="L27" i="1"/>
  <c r="L26" i="1"/>
  <c r="L25" i="1"/>
  <c r="L24" i="1"/>
  <c r="L23" i="1"/>
  <c r="L22" i="1"/>
  <c r="J27" i="1"/>
  <c r="J26" i="1"/>
  <c r="J25" i="1"/>
  <c r="J24" i="1"/>
  <c r="J23" i="1"/>
  <c r="J22" i="1"/>
  <c r="H22" i="1"/>
  <c r="H23" i="1"/>
  <c r="Z23" i="1" s="1"/>
  <c r="H24" i="1"/>
  <c r="H25" i="1"/>
  <c r="H26" i="1"/>
  <c r="H27" i="1"/>
  <c r="Z27" i="1" s="1"/>
  <c r="D22" i="1"/>
  <c r="D23" i="1"/>
  <c r="D24" i="1"/>
  <c r="D25" i="1"/>
  <c r="D26" i="1"/>
  <c r="D27" i="1"/>
  <c r="W28" i="1"/>
  <c r="U28" i="1"/>
  <c r="Q28" i="1"/>
  <c r="O28" i="1"/>
  <c r="K28" i="1"/>
  <c r="I28" i="1"/>
  <c r="Y27" i="1"/>
  <c r="S27" i="1"/>
  <c r="M27" i="1"/>
  <c r="G21" i="1"/>
  <c r="X21" i="1" s="1"/>
  <c r="F21" i="1"/>
  <c r="V21" i="1" s="1"/>
  <c r="E21" i="1"/>
  <c r="D21" i="1"/>
  <c r="Y26" i="1"/>
  <c r="S26" i="1"/>
  <c r="M26" i="1"/>
  <c r="G20" i="1"/>
  <c r="R20" i="1" s="1"/>
  <c r="F20" i="1"/>
  <c r="P20" i="1" s="1"/>
  <c r="E20" i="1"/>
  <c r="D20" i="1"/>
  <c r="C20" i="1"/>
  <c r="B20" i="1"/>
  <c r="Y25" i="1"/>
  <c r="Z25" i="1" s="1"/>
  <c r="S25" i="1"/>
  <c r="T25" i="1" s="1"/>
  <c r="M25" i="1"/>
  <c r="G19" i="1"/>
  <c r="L19" i="1" s="1"/>
  <c r="F19" i="1"/>
  <c r="P19" i="1" s="1"/>
  <c r="E19" i="1"/>
  <c r="D19" i="1"/>
  <c r="Y24" i="1"/>
  <c r="S24" i="1"/>
  <c r="T24" i="1" s="1"/>
  <c r="M24" i="1"/>
  <c r="G18" i="1"/>
  <c r="X18" i="1" s="1"/>
  <c r="F18" i="1"/>
  <c r="P18" i="1" s="1"/>
  <c r="E18" i="1"/>
  <c r="D18" i="1"/>
  <c r="C18" i="1"/>
  <c r="B18" i="1"/>
  <c r="Y23" i="1"/>
  <c r="S23" i="1"/>
  <c r="M23" i="1"/>
  <c r="G17" i="1"/>
  <c r="L17" i="1" s="1"/>
  <c r="F17" i="1"/>
  <c r="V17" i="1" s="1"/>
  <c r="E17" i="1"/>
  <c r="D17" i="1"/>
  <c r="Y22" i="1"/>
  <c r="S22" i="1"/>
  <c r="M22" i="1"/>
  <c r="G16" i="1"/>
  <c r="X16" i="1" s="1"/>
  <c r="F16" i="1"/>
  <c r="P16" i="1" s="1"/>
  <c r="E16" i="1"/>
  <c r="D16" i="1"/>
  <c r="C16" i="1"/>
  <c r="B16" i="1"/>
  <c r="Y21" i="1"/>
  <c r="S21" i="1"/>
  <c r="M21" i="1"/>
  <c r="G15" i="1"/>
  <c r="R15" i="1" s="1"/>
  <c r="F15" i="1"/>
  <c r="P15" i="1" s="1"/>
  <c r="E15" i="1"/>
  <c r="D15" i="1"/>
  <c r="Y20" i="1"/>
  <c r="S20" i="1"/>
  <c r="M20" i="1"/>
  <c r="G14" i="1"/>
  <c r="L14" i="1" s="1"/>
  <c r="F14" i="1"/>
  <c r="J14" i="1" s="1"/>
  <c r="E14" i="1"/>
  <c r="D14" i="1"/>
  <c r="C14" i="1"/>
  <c r="B14" i="1"/>
  <c r="Y19" i="1"/>
  <c r="S19" i="1"/>
  <c r="M19" i="1"/>
  <c r="G13" i="1"/>
  <c r="L13" i="1" s="1"/>
  <c r="F13" i="1"/>
  <c r="P13" i="1" s="1"/>
  <c r="E13" i="1"/>
  <c r="D13" i="1"/>
  <c r="Y18" i="1"/>
  <c r="S18" i="1"/>
  <c r="M18" i="1"/>
  <c r="G12" i="1"/>
  <c r="X12" i="1" s="1"/>
  <c r="F12" i="1"/>
  <c r="P12" i="1" s="1"/>
  <c r="E12" i="1"/>
  <c r="D12" i="1"/>
  <c r="C12" i="1"/>
  <c r="B12" i="1"/>
  <c r="Y17" i="1"/>
  <c r="S17" i="1"/>
  <c r="M17" i="1"/>
  <c r="G11" i="1"/>
  <c r="L11" i="1" s="1"/>
  <c r="F11" i="1"/>
  <c r="P11" i="1" s="1"/>
  <c r="E11" i="1"/>
  <c r="D11" i="1"/>
  <c r="Y16" i="1"/>
  <c r="S16" i="1"/>
  <c r="M16" i="1"/>
  <c r="G10" i="1"/>
  <c r="X10" i="1" s="1"/>
  <c r="F10" i="1"/>
  <c r="J10" i="1" s="1"/>
  <c r="E10" i="1"/>
  <c r="D10" i="1"/>
  <c r="C10" i="1"/>
  <c r="B10" i="1"/>
  <c r="Y15" i="1"/>
  <c r="S15" i="1"/>
  <c r="M15" i="1"/>
  <c r="G9" i="1"/>
  <c r="L9" i="1" s="1"/>
  <c r="F9" i="1"/>
  <c r="V9" i="1" s="1"/>
  <c r="E9" i="1"/>
  <c r="D9" i="1"/>
  <c r="Y14" i="1"/>
  <c r="S14" i="1"/>
  <c r="M14" i="1"/>
  <c r="G8" i="1"/>
  <c r="R8" i="1" s="1"/>
  <c r="F8" i="1"/>
  <c r="P8" i="1" s="1"/>
  <c r="E8" i="1"/>
  <c r="D8" i="1"/>
  <c r="C8" i="1"/>
  <c r="B8" i="1"/>
  <c r="Y13" i="1"/>
  <c r="S13" i="1"/>
  <c r="M13" i="1"/>
  <c r="G7" i="1"/>
  <c r="X7" i="1" s="1"/>
  <c r="F7" i="1"/>
  <c r="J7" i="1" s="1"/>
  <c r="E7" i="1"/>
  <c r="D7" i="1"/>
  <c r="Y12" i="1"/>
  <c r="S12" i="1"/>
  <c r="M12" i="1"/>
  <c r="G6" i="1"/>
  <c r="L6" i="1" s="1"/>
  <c r="F6" i="1"/>
  <c r="J6" i="1" s="1"/>
  <c r="E6" i="1"/>
  <c r="D6" i="1"/>
  <c r="C6" i="1"/>
  <c r="B6" i="1"/>
  <c r="Y11" i="1"/>
  <c r="S11" i="1"/>
  <c r="M11" i="1"/>
  <c r="G5" i="1"/>
  <c r="L5" i="1" s="1"/>
  <c r="F5" i="1"/>
  <c r="P5" i="1" s="1"/>
  <c r="E5" i="1"/>
  <c r="D5" i="1"/>
  <c r="Y10" i="1"/>
  <c r="S10" i="1"/>
  <c r="M10" i="1"/>
  <c r="G4" i="1"/>
  <c r="R4" i="1" s="1"/>
  <c r="F4" i="1"/>
  <c r="P4" i="1" s="1"/>
  <c r="E4" i="1"/>
  <c r="D4" i="1"/>
  <c r="C4" i="1"/>
  <c r="B4" i="1"/>
  <c r="Y9" i="1"/>
  <c r="S9" i="1"/>
  <c r="M9" i="1"/>
  <c r="Y8" i="1"/>
  <c r="S8" i="1"/>
  <c r="M8" i="1"/>
  <c r="Y7" i="1"/>
  <c r="S7" i="1"/>
  <c r="M7" i="1"/>
  <c r="Y6" i="1"/>
  <c r="S6" i="1"/>
  <c r="M6" i="1"/>
  <c r="Y5" i="1"/>
  <c r="S5" i="1"/>
  <c r="M5" i="1"/>
  <c r="Y4" i="1"/>
  <c r="S4" i="1"/>
  <c r="M4" i="1"/>
  <c r="Z26" i="1" l="1"/>
  <c r="Z22" i="1"/>
  <c r="Z24" i="1"/>
  <c r="X20" i="1"/>
  <c r="F28" i="1"/>
  <c r="G28" i="1"/>
  <c r="X8" i="1"/>
  <c r="V20" i="1"/>
  <c r="X9" i="1"/>
  <c r="X13" i="1"/>
  <c r="X17" i="1"/>
  <c r="T23" i="1"/>
  <c r="T27" i="1"/>
  <c r="V8" i="1"/>
  <c r="X6" i="1"/>
  <c r="X14" i="1"/>
  <c r="V16" i="1"/>
  <c r="V4" i="1"/>
  <c r="X5" i="1"/>
  <c r="T22" i="1"/>
  <c r="T26" i="1"/>
  <c r="V12" i="1"/>
  <c r="X11" i="1"/>
  <c r="X15" i="1"/>
  <c r="X19" i="1"/>
  <c r="V5" i="1"/>
  <c r="V13" i="1"/>
  <c r="V6" i="1"/>
  <c r="V10" i="1"/>
  <c r="V14" i="1"/>
  <c r="V18" i="1"/>
  <c r="V7" i="1"/>
  <c r="V11" i="1"/>
  <c r="V15" i="1"/>
  <c r="V19" i="1"/>
  <c r="L16" i="1"/>
  <c r="R12" i="1"/>
  <c r="N25" i="1"/>
  <c r="R16" i="1"/>
  <c r="P21" i="1"/>
  <c r="P9" i="1"/>
  <c r="R9" i="1"/>
  <c r="R13" i="1"/>
  <c r="R17" i="1"/>
  <c r="R21" i="1"/>
  <c r="R6" i="1"/>
  <c r="R10" i="1"/>
  <c r="R14" i="1"/>
  <c r="R18" i="1"/>
  <c r="R5" i="1"/>
  <c r="P17" i="1"/>
  <c r="R7" i="1"/>
  <c r="R11" i="1"/>
  <c r="R19" i="1"/>
  <c r="P6" i="1"/>
  <c r="P10" i="1"/>
  <c r="P14" i="1"/>
  <c r="N22" i="1"/>
  <c r="N26" i="1"/>
  <c r="P7" i="1"/>
  <c r="N23" i="1"/>
  <c r="N27" i="1"/>
  <c r="N24" i="1"/>
  <c r="H8" i="1"/>
  <c r="H16" i="1"/>
  <c r="L4" i="1"/>
  <c r="L20" i="1"/>
  <c r="L8" i="1"/>
  <c r="L12" i="1"/>
  <c r="L10" i="1"/>
  <c r="L18" i="1"/>
  <c r="L21" i="1"/>
  <c r="H5" i="1"/>
  <c r="H11" i="1"/>
  <c r="H13" i="1"/>
  <c r="Z13" i="1" s="1"/>
  <c r="H15" i="1"/>
  <c r="H19" i="1"/>
  <c r="L7" i="1"/>
  <c r="L15" i="1"/>
  <c r="J5" i="1"/>
  <c r="J13" i="1"/>
  <c r="H7" i="1"/>
  <c r="J11" i="1"/>
  <c r="J15" i="1"/>
  <c r="J19" i="1"/>
  <c r="J9" i="1"/>
  <c r="J17" i="1"/>
  <c r="J21" i="1"/>
  <c r="J18" i="1"/>
  <c r="J4" i="1"/>
  <c r="J8" i="1"/>
  <c r="J12" i="1"/>
  <c r="J16" i="1"/>
  <c r="J20" i="1"/>
  <c r="H18" i="1"/>
  <c r="H6" i="1"/>
  <c r="Z6" i="1" s="1"/>
  <c r="H21" i="1"/>
  <c r="H17" i="1"/>
  <c r="H9" i="1"/>
  <c r="Z9" i="1" s="1"/>
  <c r="H14" i="1"/>
  <c r="H10" i="1"/>
  <c r="Z10" i="1" s="1"/>
  <c r="H4" i="1"/>
  <c r="H20" i="1"/>
  <c r="H12" i="1"/>
  <c r="Y28" i="1"/>
  <c r="M28" i="1"/>
  <c r="S28" i="1"/>
  <c r="T17" i="1" l="1"/>
  <c r="Z17" i="1"/>
  <c r="N7" i="1"/>
  <c r="Z7" i="1"/>
  <c r="N11" i="1"/>
  <c r="Z11" i="1"/>
  <c r="T21" i="1"/>
  <c r="Z21" i="1"/>
  <c r="N5" i="1"/>
  <c r="Z5" i="1"/>
  <c r="N16" i="1"/>
  <c r="Z16" i="1"/>
  <c r="N14" i="1"/>
  <c r="Z14" i="1"/>
  <c r="N15" i="1"/>
  <c r="Z15" i="1"/>
  <c r="N8" i="1"/>
  <c r="Z8" i="1"/>
  <c r="N4" i="1"/>
  <c r="Z4" i="1"/>
  <c r="T19" i="1"/>
  <c r="Z19" i="1"/>
  <c r="T12" i="1"/>
  <c r="Z12" i="1"/>
  <c r="N20" i="1"/>
  <c r="Z20" i="1"/>
  <c r="N18" i="1"/>
  <c r="Z18" i="1"/>
  <c r="T8" i="1"/>
  <c r="T16" i="1"/>
  <c r="T14" i="1"/>
  <c r="N9" i="1"/>
  <c r="T9" i="1"/>
  <c r="T13" i="1"/>
  <c r="T4" i="1"/>
  <c r="T11" i="1"/>
  <c r="T20" i="1"/>
  <c r="T7" i="1"/>
  <c r="N6" i="1"/>
  <c r="T6" i="1"/>
  <c r="T18" i="1"/>
  <c r="T10" i="1"/>
  <c r="T15" i="1"/>
  <c r="T5" i="1"/>
  <c r="N21" i="1"/>
  <c r="N13" i="1"/>
  <c r="N10" i="1"/>
  <c r="N19" i="1"/>
  <c r="N12" i="1"/>
  <c r="N17" i="1"/>
  <c r="H28" i="1"/>
  <c r="T28" i="1" l="1"/>
  <c r="Z28" i="1"/>
  <c r="N28" i="1"/>
</calcChain>
</file>

<file path=xl/sharedStrings.xml><?xml version="1.0" encoding="utf-8"?>
<sst xmlns="http://schemas.openxmlformats.org/spreadsheetml/2006/main" count="49" uniqueCount="22">
  <si>
    <t>NO</t>
  </si>
  <si>
    <t>KECAMATAN</t>
  </si>
  <si>
    <t>PUSKESMAS</t>
  </si>
  <si>
    <t>JUMLAH LAHIR HIDUP</t>
  </si>
  <si>
    <t>KUNJUNGAN NEONATAL 1 KALI (KN1)</t>
  </si>
  <si>
    <t>KUNJUNGAN NEONATAL 3 KALI (KN LENGKAP)</t>
  </si>
  <si>
    <t>BAYI BARU LAHIR YANG DILAKUKAN SCREENING HIPOTIROID KONGENITAL</t>
  </si>
  <si>
    <t>L</t>
  </si>
  <si>
    <t>P</t>
  </si>
  <si>
    <t>L + P</t>
  </si>
  <si>
    <t>L  + P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</si>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</sst>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vertical="center"/>
    </xf>
    <xf numFmtId="37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F12">
            <v>122</v>
          </cell>
          <cell r="I12">
            <v>116</v>
          </cell>
        </row>
        <row r="13">
          <cell r="F13">
            <v>84</v>
          </cell>
          <cell r="I13">
            <v>69</v>
          </cell>
        </row>
        <row r="14">
          <cell r="F14">
            <v>145</v>
          </cell>
          <cell r="I14">
            <v>122</v>
          </cell>
        </row>
        <row r="15">
          <cell r="F15">
            <v>83</v>
          </cell>
          <cell r="I15">
            <v>57</v>
          </cell>
        </row>
        <row r="16">
          <cell r="F16">
            <v>111</v>
          </cell>
          <cell r="I16">
            <v>103</v>
          </cell>
        </row>
        <row r="17">
          <cell r="F17">
            <v>64</v>
          </cell>
          <cell r="I17">
            <v>77</v>
          </cell>
        </row>
        <row r="18">
          <cell r="F18">
            <v>147</v>
          </cell>
          <cell r="I18">
            <v>141</v>
          </cell>
        </row>
        <row r="19">
          <cell r="F19">
            <v>349</v>
          </cell>
          <cell r="I19">
            <v>296</v>
          </cell>
        </row>
        <row r="20">
          <cell r="F20">
            <v>118</v>
          </cell>
          <cell r="I20">
            <v>144</v>
          </cell>
        </row>
        <row r="21">
          <cell r="F21">
            <v>125</v>
          </cell>
          <cell r="I21">
            <v>124</v>
          </cell>
        </row>
        <row r="22">
          <cell r="F22">
            <v>175</v>
          </cell>
          <cell r="I22">
            <v>185</v>
          </cell>
        </row>
        <row r="23">
          <cell r="F23">
            <v>53</v>
          </cell>
          <cell r="I23">
            <v>59</v>
          </cell>
        </row>
        <row r="24">
          <cell r="F24">
            <v>174</v>
          </cell>
          <cell r="I24">
            <v>168</v>
          </cell>
        </row>
        <row r="25">
          <cell r="F25">
            <v>152</v>
          </cell>
          <cell r="I25">
            <v>149</v>
          </cell>
        </row>
        <row r="26">
          <cell r="F26">
            <v>112</v>
          </cell>
          <cell r="I26">
            <v>116</v>
          </cell>
        </row>
        <row r="27">
          <cell r="F27">
            <v>124</v>
          </cell>
          <cell r="I27">
            <v>131</v>
          </cell>
        </row>
        <row r="28">
          <cell r="F28">
            <v>175</v>
          </cell>
          <cell r="I28">
            <v>171</v>
          </cell>
        </row>
        <row r="29">
          <cell r="F29">
            <v>93</v>
          </cell>
          <cell r="I29">
            <v>105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2">
          <cell r="B12">
            <v>350101</v>
          </cell>
        </row>
      </sheetData>
      <sheetData sheetId="38">
        <row r="12">
          <cell r="B12">
            <v>350101</v>
          </cell>
        </row>
      </sheetData>
      <sheetData sheetId="39">
        <row r="12">
          <cell r="B12">
            <v>350101</v>
          </cell>
        </row>
      </sheetData>
      <sheetData sheetId="40">
        <row r="12">
          <cell r="B12">
            <v>350101</v>
          </cell>
        </row>
      </sheetData>
      <sheetData sheetId="41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42">
        <row r="11">
          <cell r="B11">
            <v>350101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F85C-5725-44E9-8425-B33D4E1D2121}">
  <dimension ref="A1:Z28"/>
  <sheetViews>
    <sheetView tabSelected="1" workbookViewId="0">
      <selection activeCell="A4" sqref="A4:XFD4"/>
    </sheetView>
  </sheetViews>
  <sheetFormatPr defaultRowHeight="15" x14ac:dyDescent="0.25"/>
  <cols>
    <col min="2" max="3" width="11.5703125" customWidth="1"/>
    <col min="4" max="4" width="15.140625" customWidth="1"/>
    <col min="5" max="5" width="11.42578125" customWidth="1"/>
  </cols>
  <sheetData>
    <row r="1" spans="1:26" ht="26.25" customHeight="1" x14ac:dyDescent="0.25">
      <c r="A1" s="15" t="s">
        <v>0</v>
      </c>
      <c r="B1" s="13" t="s">
        <v>14</v>
      </c>
      <c r="C1" s="15" t="s">
        <v>1</v>
      </c>
      <c r="D1" s="13" t="s">
        <v>15</v>
      </c>
      <c r="E1" s="15" t="s">
        <v>2</v>
      </c>
      <c r="F1" s="15" t="s">
        <v>3</v>
      </c>
      <c r="G1" s="16"/>
      <c r="H1" s="14"/>
      <c r="I1" s="13" t="s">
        <v>4</v>
      </c>
      <c r="J1" s="14"/>
      <c r="K1" s="14"/>
      <c r="L1" s="14"/>
      <c r="M1" s="14"/>
      <c r="N1" s="14"/>
      <c r="O1" s="13" t="s">
        <v>5</v>
      </c>
      <c r="P1" s="14"/>
      <c r="Q1" s="14"/>
      <c r="R1" s="14"/>
      <c r="S1" s="14"/>
      <c r="T1" s="14"/>
      <c r="U1" s="13" t="s">
        <v>6</v>
      </c>
      <c r="V1" s="14"/>
      <c r="W1" s="14"/>
      <c r="X1" s="14"/>
      <c r="Y1" s="14"/>
      <c r="Z1" s="14"/>
    </row>
    <row r="2" spans="1:26" x14ac:dyDescent="0.25">
      <c r="A2" s="14"/>
      <c r="B2" s="13"/>
      <c r="C2" s="14"/>
      <c r="D2" s="13"/>
      <c r="E2" s="14"/>
      <c r="F2" s="14"/>
      <c r="G2" s="14"/>
      <c r="H2" s="14"/>
      <c r="I2" s="13" t="s">
        <v>7</v>
      </c>
      <c r="J2" s="14"/>
      <c r="K2" s="13" t="s">
        <v>8</v>
      </c>
      <c r="L2" s="14"/>
      <c r="M2" s="13" t="s">
        <v>9</v>
      </c>
      <c r="N2" s="14"/>
      <c r="O2" s="13" t="s">
        <v>7</v>
      </c>
      <c r="P2" s="14"/>
      <c r="Q2" s="13" t="s">
        <v>8</v>
      </c>
      <c r="R2" s="14"/>
      <c r="S2" s="13" t="s">
        <v>9</v>
      </c>
      <c r="T2" s="14"/>
      <c r="U2" s="13" t="s">
        <v>7</v>
      </c>
      <c r="V2" s="14"/>
      <c r="W2" s="13" t="s">
        <v>8</v>
      </c>
      <c r="X2" s="14"/>
      <c r="Y2" s="13" t="s">
        <v>9</v>
      </c>
      <c r="Z2" s="14"/>
    </row>
    <row r="3" spans="1:26" x14ac:dyDescent="0.25">
      <c r="A3" s="14"/>
      <c r="B3" s="13"/>
      <c r="C3" s="14"/>
      <c r="D3" s="13"/>
      <c r="E3" s="14"/>
      <c r="F3" s="1" t="s">
        <v>7</v>
      </c>
      <c r="G3" s="1" t="s">
        <v>8</v>
      </c>
      <c r="H3" s="1" t="s">
        <v>10</v>
      </c>
      <c r="I3" s="1" t="s">
        <v>11</v>
      </c>
      <c r="J3" s="1" t="s">
        <v>12</v>
      </c>
      <c r="K3" s="1" t="s">
        <v>11</v>
      </c>
      <c r="L3" s="1" t="s">
        <v>12</v>
      </c>
      <c r="M3" s="1" t="s">
        <v>11</v>
      </c>
      <c r="N3" s="1" t="s">
        <v>12</v>
      </c>
      <c r="O3" s="1" t="s">
        <v>11</v>
      </c>
      <c r="P3" s="1" t="s">
        <v>12</v>
      </c>
      <c r="Q3" s="1" t="s">
        <v>11</v>
      </c>
      <c r="R3" s="1" t="s">
        <v>12</v>
      </c>
      <c r="S3" s="1" t="s">
        <v>11</v>
      </c>
      <c r="T3" s="1" t="s">
        <v>12</v>
      </c>
      <c r="U3" s="1" t="s">
        <v>11</v>
      </c>
      <c r="V3" s="1" t="s">
        <v>12</v>
      </c>
      <c r="W3" s="1" t="s">
        <v>11</v>
      </c>
      <c r="X3" s="1" t="s">
        <v>12</v>
      </c>
      <c r="Y3" s="1" t="s">
        <v>11</v>
      </c>
      <c r="Z3" s="1" t="s">
        <v>12</v>
      </c>
    </row>
    <row r="4" spans="1:26" x14ac:dyDescent="0.25">
      <c r="A4" s="2">
        <v>1</v>
      </c>
      <c r="B4" s="2">
        <f>'[1]37'!B11</f>
        <v>350101</v>
      </c>
      <c r="C4" s="3" t="str">
        <f>'[1]9'!C9</f>
        <v>Donorojo</v>
      </c>
      <c r="D4" s="2">
        <f>'[1]37'!D11</f>
        <v>35010200001</v>
      </c>
      <c r="E4" s="3" t="str">
        <f>'[1]9'!E9</f>
        <v>Donorojo</v>
      </c>
      <c r="F4" s="4">
        <f>'[1]21'!F12</f>
        <v>122</v>
      </c>
      <c r="G4" s="4">
        <f>'[1]21'!I12</f>
        <v>116</v>
      </c>
      <c r="H4" s="4">
        <f>F4+G4</f>
        <v>238</v>
      </c>
      <c r="I4" s="5">
        <v>94</v>
      </c>
      <c r="J4" s="6">
        <f t="shared" ref="J4:J27" si="0">I4/F4*100</f>
        <v>77.049180327868854</v>
      </c>
      <c r="K4" s="5">
        <v>81</v>
      </c>
      <c r="L4" s="6">
        <f t="shared" ref="L4:L27" si="1">K4/G4*100</f>
        <v>69.827586206896555</v>
      </c>
      <c r="M4" s="4">
        <f t="shared" ref="M4:M27" si="2">I4+K4</f>
        <v>175</v>
      </c>
      <c r="N4" s="6">
        <f t="shared" ref="N4:N27" si="3">M4/H4*100</f>
        <v>73.529411764705884</v>
      </c>
      <c r="O4" s="5">
        <v>93</v>
      </c>
      <c r="P4" s="6">
        <f t="shared" ref="P4:P27" si="4">O4/F4*100</f>
        <v>76.229508196721312</v>
      </c>
      <c r="Q4" s="5">
        <v>81</v>
      </c>
      <c r="R4" s="6">
        <f t="shared" ref="R4:R27" si="5">Q4/G4*100</f>
        <v>69.827586206896555</v>
      </c>
      <c r="S4" s="4">
        <f t="shared" ref="S4:S27" si="6">O4+Q4</f>
        <v>174</v>
      </c>
      <c r="T4" s="6">
        <f t="shared" ref="T4:T28" si="7">S4/H4*100</f>
        <v>73.109243697478988</v>
      </c>
      <c r="U4" s="5">
        <v>69</v>
      </c>
      <c r="V4" s="6">
        <f t="shared" ref="V4:V27" si="8">U4/F4*100</f>
        <v>56.557377049180324</v>
      </c>
      <c r="W4" s="5">
        <v>62</v>
      </c>
      <c r="X4" s="6">
        <f t="shared" ref="X4:X27" si="9">W4/G4*100</f>
        <v>53.448275862068961</v>
      </c>
      <c r="Y4" s="4">
        <f t="shared" ref="Y4:Y27" si="10">U4+W4</f>
        <v>131</v>
      </c>
      <c r="Z4" s="6">
        <f t="shared" ref="Z4:Z28" si="11">Y4/H4*100</f>
        <v>55.042016806722692</v>
      </c>
    </row>
    <row r="5" spans="1:26" x14ac:dyDescent="0.25">
      <c r="A5" s="2">
        <v>2</v>
      </c>
      <c r="B5" s="2"/>
      <c r="C5" s="3"/>
      <c r="D5" s="2">
        <f>'[1]37'!D12</f>
        <v>35010200002</v>
      </c>
      <c r="E5" s="3" t="str">
        <f>'[1]9'!E10</f>
        <v>Kalak</v>
      </c>
      <c r="F5" s="4">
        <f>'[1]21'!F13</f>
        <v>84</v>
      </c>
      <c r="G5" s="4">
        <f>'[1]21'!I13</f>
        <v>69</v>
      </c>
      <c r="H5" s="4">
        <f t="shared" ref="H5:H27" si="12">F5+G5</f>
        <v>153</v>
      </c>
      <c r="I5" s="5">
        <v>57</v>
      </c>
      <c r="J5" s="6">
        <f t="shared" si="0"/>
        <v>67.857142857142861</v>
      </c>
      <c r="K5" s="5">
        <v>59</v>
      </c>
      <c r="L5" s="6">
        <f t="shared" si="1"/>
        <v>85.507246376811594</v>
      </c>
      <c r="M5" s="4">
        <f t="shared" si="2"/>
        <v>116</v>
      </c>
      <c r="N5" s="6">
        <f t="shared" si="3"/>
        <v>75.816993464052288</v>
      </c>
      <c r="O5" s="5">
        <v>57</v>
      </c>
      <c r="P5" s="6">
        <f t="shared" si="4"/>
        <v>67.857142857142861</v>
      </c>
      <c r="Q5" s="5">
        <v>59</v>
      </c>
      <c r="R5" s="6">
        <f t="shared" si="5"/>
        <v>85.507246376811594</v>
      </c>
      <c r="S5" s="4">
        <f t="shared" si="6"/>
        <v>116</v>
      </c>
      <c r="T5" s="6">
        <f t="shared" si="7"/>
        <v>75.816993464052288</v>
      </c>
      <c r="U5" s="5">
        <v>55</v>
      </c>
      <c r="V5" s="6">
        <f t="shared" si="8"/>
        <v>65.476190476190482</v>
      </c>
      <c r="W5" s="5">
        <v>55</v>
      </c>
      <c r="X5" s="6">
        <f t="shared" si="9"/>
        <v>79.710144927536234</v>
      </c>
      <c r="Y5" s="4">
        <f t="shared" si="10"/>
        <v>110</v>
      </c>
      <c r="Z5" s="6">
        <f t="shared" si="11"/>
        <v>71.895424836601308</v>
      </c>
    </row>
    <row r="6" spans="1:26" x14ac:dyDescent="0.25">
      <c r="A6" s="2">
        <v>3</v>
      </c>
      <c r="B6" s="2">
        <f>'[1]37'!B13</f>
        <v>350102</v>
      </c>
      <c r="C6" s="3" t="str">
        <f>'[1]9'!C11</f>
        <v>Punung</v>
      </c>
      <c r="D6" s="2">
        <f>'[1]37'!D13</f>
        <v>35010200003</v>
      </c>
      <c r="E6" s="3" t="str">
        <f>'[1]9'!E11</f>
        <v>Punung</v>
      </c>
      <c r="F6" s="4">
        <f>'[1]21'!F14</f>
        <v>145</v>
      </c>
      <c r="G6" s="4">
        <f>'[1]21'!I14</f>
        <v>122</v>
      </c>
      <c r="H6" s="4">
        <f t="shared" si="12"/>
        <v>267</v>
      </c>
      <c r="I6" s="5">
        <v>104</v>
      </c>
      <c r="J6" s="6">
        <f t="shared" si="0"/>
        <v>71.724137931034477</v>
      </c>
      <c r="K6" s="5">
        <v>109</v>
      </c>
      <c r="L6" s="6">
        <f t="shared" si="1"/>
        <v>89.344262295081961</v>
      </c>
      <c r="M6" s="4">
        <f t="shared" si="2"/>
        <v>213</v>
      </c>
      <c r="N6" s="6">
        <f t="shared" si="3"/>
        <v>79.775280898876403</v>
      </c>
      <c r="O6" s="5">
        <v>101</v>
      </c>
      <c r="P6" s="6">
        <f t="shared" si="4"/>
        <v>69.655172413793096</v>
      </c>
      <c r="Q6" s="5">
        <v>108</v>
      </c>
      <c r="R6" s="6">
        <f t="shared" si="5"/>
        <v>88.52459016393442</v>
      </c>
      <c r="S6" s="4">
        <f t="shared" si="6"/>
        <v>209</v>
      </c>
      <c r="T6" s="6">
        <f t="shared" si="7"/>
        <v>78.277153558052433</v>
      </c>
      <c r="U6" s="5">
        <v>55</v>
      </c>
      <c r="V6" s="6">
        <f t="shared" si="8"/>
        <v>37.931034482758619</v>
      </c>
      <c r="W6" s="5">
        <v>55</v>
      </c>
      <c r="X6" s="6">
        <f t="shared" si="9"/>
        <v>45.081967213114751</v>
      </c>
      <c r="Y6" s="4">
        <f t="shared" si="10"/>
        <v>110</v>
      </c>
      <c r="Z6" s="6">
        <f t="shared" si="11"/>
        <v>41.198501872659179</v>
      </c>
    </row>
    <row r="7" spans="1:26" x14ac:dyDescent="0.25">
      <c r="A7" s="2">
        <v>4</v>
      </c>
      <c r="B7" s="2"/>
      <c r="C7" s="3"/>
      <c r="D7" s="2">
        <f>'[1]37'!D14</f>
        <v>35010200004</v>
      </c>
      <c r="E7" s="3" t="str">
        <f>'[1]9'!E12</f>
        <v>Gondosari</v>
      </c>
      <c r="F7" s="4">
        <f>'[1]21'!F15</f>
        <v>83</v>
      </c>
      <c r="G7" s="4">
        <f>'[1]21'!I15</f>
        <v>57</v>
      </c>
      <c r="H7" s="4">
        <f t="shared" si="12"/>
        <v>140</v>
      </c>
      <c r="I7" s="5">
        <v>46</v>
      </c>
      <c r="J7" s="6">
        <f t="shared" si="0"/>
        <v>55.421686746987952</v>
      </c>
      <c r="K7" s="5">
        <v>45</v>
      </c>
      <c r="L7" s="6">
        <f t="shared" si="1"/>
        <v>78.94736842105263</v>
      </c>
      <c r="M7" s="4">
        <f t="shared" si="2"/>
        <v>91</v>
      </c>
      <c r="N7" s="6">
        <f t="shared" si="3"/>
        <v>65</v>
      </c>
      <c r="O7" s="5">
        <v>46</v>
      </c>
      <c r="P7" s="6">
        <f t="shared" si="4"/>
        <v>55.421686746987952</v>
      </c>
      <c r="Q7" s="5">
        <v>45</v>
      </c>
      <c r="R7" s="6">
        <f t="shared" si="5"/>
        <v>78.94736842105263</v>
      </c>
      <c r="S7" s="4">
        <f t="shared" si="6"/>
        <v>91</v>
      </c>
      <c r="T7" s="6">
        <f t="shared" si="7"/>
        <v>65</v>
      </c>
      <c r="U7" s="5">
        <v>33</v>
      </c>
      <c r="V7" s="6">
        <f t="shared" si="8"/>
        <v>39.75903614457831</v>
      </c>
      <c r="W7" s="5">
        <v>31</v>
      </c>
      <c r="X7" s="6">
        <f t="shared" si="9"/>
        <v>54.385964912280706</v>
      </c>
      <c r="Y7" s="4">
        <f t="shared" si="10"/>
        <v>64</v>
      </c>
      <c r="Z7" s="6">
        <f t="shared" si="11"/>
        <v>45.714285714285715</v>
      </c>
    </row>
    <row r="8" spans="1:26" x14ac:dyDescent="0.25">
      <c r="A8" s="2">
        <v>5</v>
      </c>
      <c r="B8" s="2">
        <f>'[1]37'!B15</f>
        <v>350103</v>
      </c>
      <c r="C8" s="3" t="str">
        <f>'[1]9'!C13</f>
        <v>Pringkuku</v>
      </c>
      <c r="D8" s="2">
        <f>'[1]37'!D15</f>
        <v>35010200005</v>
      </c>
      <c r="E8" s="3" t="str">
        <f>'[1]9'!E13</f>
        <v>Pringkuku</v>
      </c>
      <c r="F8" s="4">
        <f>'[1]21'!F16</f>
        <v>111</v>
      </c>
      <c r="G8" s="4">
        <f>'[1]21'!I16</f>
        <v>103</v>
      </c>
      <c r="H8" s="4">
        <f t="shared" si="12"/>
        <v>214</v>
      </c>
      <c r="I8" s="5">
        <v>80</v>
      </c>
      <c r="J8" s="6">
        <f t="shared" si="0"/>
        <v>72.072072072072075</v>
      </c>
      <c r="K8" s="5">
        <v>80</v>
      </c>
      <c r="L8" s="6">
        <f t="shared" si="1"/>
        <v>77.669902912621353</v>
      </c>
      <c r="M8" s="4">
        <f t="shared" si="2"/>
        <v>160</v>
      </c>
      <c r="N8" s="6">
        <f t="shared" si="3"/>
        <v>74.766355140186917</v>
      </c>
      <c r="O8" s="5">
        <v>79</v>
      </c>
      <c r="P8" s="6">
        <f t="shared" si="4"/>
        <v>71.171171171171167</v>
      </c>
      <c r="Q8" s="5">
        <v>80</v>
      </c>
      <c r="R8" s="6">
        <f t="shared" si="5"/>
        <v>77.669902912621353</v>
      </c>
      <c r="S8" s="4">
        <f t="shared" si="6"/>
        <v>159</v>
      </c>
      <c r="T8" s="6">
        <f t="shared" si="7"/>
        <v>74.299065420560751</v>
      </c>
      <c r="U8" s="5">
        <v>24</v>
      </c>
      <c r="V8" s="6">
        <f t="shared" si="8"/>
        <v>21.621621621621621</v>
      </c>
      <c r="W8" s="5">
        <v>31</v>
      </c>
      <c r="X8" s="6">
        <f t="shared" si="9"/>
        <v>30.097087378640776</v>
      </c>
      <c r="Y8" s="4">
        <f t="shared" si="10"/>
        <v>55</v>
      </c>
      <c r="Z8" s="6">
        <f t="shared" si="11"/>
        <v>25.700934579439249</v>
      </c>
    </row>
    <row r="9" spans="1:26" x14ac:dyDescent="0.25">
      <c r="A9" s="2">
        <v>6</v>
      </c>
      <c r="B9" s="2"/>
      <c r="C9" s="3"/>
      <c r="D9" s="2">
        <f>'[1]37'!D16</f>
        <v>35010200006</v>
      </c>
      <c r="E9" s="3" t="str">
        <f>'[1]9'!E14</f>
        <v>Candi</v>
      </c>
      <c r="F9" s="4">
        <f>'[1]21'!F17</f>
        <v>64</v>
      </c>
      <c r="G9" s="4">
        <f>'[1]21'!I17</f>
        <v>77</v>
      </c>
      <c r="H9" s="4">
        <f t="shared" si="12"/>
        <v>141</v>
      </c>
      <c r="I9" s="5">
        <v>48</v>
      </c>
      <c r="J9" s="6">
        <f t="shared" si="0"/>
        <v>75</v>
      </c>
      <c r="K9" s="5">
        <v>55</v>
      </c>
      <c r="L9" s="6">
        <f t="shared" si="1"/>
        <v>71.428571428571431</v>
      </c>
      <c r="M9" s="4">
        <f t="shared" si="2"/>
        <v>103</v>
      </c>
      <c r="N9" s="6">
        <f t="shared" si="3"/>
        <v>73.049645390070921</v>
      </c>
      <c r="O9" s="5">
        <v>48</v>
      </c>
      <c r="P9" s="6">
        <f t="shared" si="4"/>
        <v>75</v>
      </c>
      <c r="Q9" s="5">
        <v>55</v>
      </c>
      <c r="R9" s="6">
        <f t="shared" si="5"/>
        <v>71.428571428571431</v>
      </c>
      <c r="S9" s="4">
        <f t="shared" si="6"/>
        <v>103</v>
      </c>
      <c r="T9" s="6">
        <f t="shared" si="7"/>
        <v>73.049645390070921</v>
      </c>
      <c r="U9" s="5">
        <v>48</v>
      </c>
      <c r="V9" s="6">
        <f t="shared" si="8"/>
        <v>75</v>
      </c>
      <c r="W9" s="5">
        <v>55</v>
      </c>
      <c r="X9" s="6">
        <f t="shared" si="9"/>
        <v>71.428571428571431</v>
      </c>
      <c r="Y9" s="4">
        <f t="shared" si="10"/>
        <v>103</v>
      </c>
      <c r="Z9" s="6">
        <f t="shared" si="11"/>
        <v>73.049645390070921</v>
      </c>
    </row>
    <row r="10" spans="1:26" x14ac:dyDescent="0.25">
      <c r="A10" s="2">
        <v>7</v>
      </c>
      <c r="B10" s="2">
        <f>'[1]37'!B17</f>
        <v>350104</v>
      </c>
      <c r="C10" s="3" t="str">
        <f>'[1]9'!C15</f>
        <v>Pacitan</v>
      </c>
      <c r="D10" s="2">
        <f>'[1]37'!D17</f>
        <v>35010200007</v>
      </c>
      <c r="E10" s="3" t="str">
        <f>'[1]9'!E15</f>
        <v>Pacitan</v>
      </c>
      <c r="F10" s="4">
        <f>'[1]21'!F18</f>
        <v>147</v>
      </c>
      <c r="G10" s="4">
        <f>'[1]21'!I18</f>
        <v>141</v>
      </c>
      <c r="H10" s="4">
        <f t="shared" si="12"/>
        <v>288</v>
      </c>
      <c r="I10" s="5">
        <v>120</v>
      </c>
      <c r="J10" s="6">
        <f t="shared" si="0"/>
        <v>81.632653061224488</v>
      </c>
      <c r="K10" s="5">
        <v>112</v>
      </c>
      <c r="L10" s="6">
        <f t="shared" si="1"/>
        <v>79.432624113475185</v>
      </c>
      <c r="M10" s="4">
        <f t="shared" si="2"/>
        <v>232</v>
      </c>
      <c r="N10" s="6">
        <f t="shared" si="3"/>
        <v>80.555555555555557</v>
      </c>
      <c r="O10" s="5">
        <v>121</v>
      </c>
      <c r="P10" s="6">
        <f t="shared" si="4"/>
        <v>82.312925170068027</v>
      </c>
      <c r="Q10" s="5">
        <v>113</v>
      </c>
      <c r="R10" s="6">
        <f t="shared" si="5"/>
        <v>80.141843971631204</v>
      </c>
      <c r="S10" s="4">
        <f t="shared" si="6"/>
        <v>234</v>
      </c>
      <c r="T10" s="6">
        <f t="shared" si="7"/>
        <v>81.25</v>
      </c>
      <c r="U10" s="5">
        <v>111</v>
      </c>
      <c r="V10" s="6">
        <f t="shared" si="8"/>
        <v>75.510204081632651</v>
      </c>
      <c r="W10" s="5">
        <v>104</v>
      </c>
      <c r="X10" s="6">
        <f t="shared" si="9"/>
        <v>73.75886524822694</v>
      </c>
      <c r="Y10" s="4">
        <f t="shared" si="10"/>
        <v>215</v>
      </c>
      <c r="Z10" s="6">
        <f t="shared" si="11"/>
        <v>74.652777777777786</v>
      </c>
    </row>
    <row r="11" spans="1:26" x14ac:dyDescent="0.25">
      <c r="A11" s="2">
        <v>8</v>
      </c>
      <c r="B11" s="2"/>
      <c r="C11" s="3"/>
      <c r="D11" s="2">
        <f>'[1]37'!D18</f>
        <v>35010200008</v>
      </c>
      <c r="E11" s="3" t="str">
        <f>'[1]9'!E16</f>
        <v>Tanjungsari</v>
      </c>
      <c r="F11" s="4">
        <f>'[1]21'!F19</f>
        <v>349</v>
      </c>
      <c r="G11" s="4">
        <f>'[1]21'!I19</f>
        <v>296</v>
      </c>
      <c r="H11" s="4">
        <f t="shared" si="12"/>
        <v>645</v>
      </c>
      <c r="I11" s="5">
        <v>252</v>
      </c>
      <c r="J11" s="6">
        <f t="shared" si="0"/>
        <v>72.206303724928361</v>
      </c>
      <c r="K11" s="5">
        <v>223</v>
      </c>
      <c r="L11" s="6">
        <f t="shared" si="1"/>
        <v>75.337837837837839</v>
      </c>
      <c r="M11" s="4">
        <f t="shared" si="2"/>
        <v>475</v>
      </c>
      <c r="N11" s="6">
        <f t="shared" si="3"/>
        <v>73.643410852713174</v>
      </c>
      <c r="O11" s="5">
        <v>252</v>
      </c>
      <c r="P11" s="6">
        <f t="shared" si="4"/>
        <v>72.206303724928361</v>
      </c>
      <c r="Q11" s="5">
        <v>223</v>
      </c>
      <c r="R11" s="6">
        <f t="shared" si="5"/>
        <v>75.337837837837839</v>
      </c>
      <c r="S11" s="4">
        <f t="shared" si="6"/>
        <v>475</v>
      </c>
      <c r="T11" s="6">
        <f t="shared" si="7"/>
        <v>73.643410852713174</v>
      </c>
      <c r="U11" s="5">
        <v>40</v>
      </c>
      <c r="V11" s="6">
        <f t="shared" si="8"/>
        <v>11.461318051575931</v>
      </c>
      <c r="W11" s="5">
        <v>34</v>
      </c>
      <c r="X11" s="6">
        <f t="shared" si="9"/>
        <v>11.486486486486488</v>
      </c>
      <c r="Y11" s="4">
        <f t="shared" si="10"/>
        <v>74</v>
      </c>
      <c r="Z11" s="6">
        <f t="shared" si="11"/>
        <v>11.472868217054263</v>
      </c>
    </row>
    <row r="12" spans="1:26" x14ac:dyDescent="0.25">
      <c r="A12" s="2">
        <v>9</v>
      </c>
      <c r="B12" s="2">
        <f>'[1]37'!B19</f>
        <v>350105</v>
      </c>
      <c r="C12" s="3" t="str">
        <f>'[1]9'!C17</f>
        <v>Kebonagung</v>
      </c>
      <c r="D12" s="2">
        <f>'[1]37'!D19</f>
        <v>35010200009</v>
      </c>
      <c r="E12" s="3" t="str">
        <f>'[1]9'!E17</f>
        <v>Kebonagung</v>
      </c>
      <c r="F12" s="4">
        <f>'[1]21'!F20</f>
        <v>118</v>
      </c>
      <c r="G12" s="4">
        <f>'[1]21'!I20</f>
        <v>144</v>
      </c>
      <c r="H12" s="4">
        <f t="shared" si="12"/>
        <v>262</v>
      </c>
      <c r="I12" s="5">
        <v>115</v>
      </c>
      <c r="J12" s="6">
        <f t="shared" si="0"/>
        <v>97.457627118644069</v>
      </c>
      <c r="K12" s="5">
        <v>111</v>
      </c>
      <c r="L12" s="6">
        <f t="shared" si="1"/>
        <v>77.083333333333343</v>
      </c>
      <c r="M12" s="4">
        <f t="shared" si="2"/>
        <v>226</v>
      </c>
      <c r="N12" s="6">
        <f t="shared" si="3"/>
        <v>86.25954198473282</v>
      </c>
      <c r="O12" s="5">
        <v>114</v>
      </c>
      <c r="P12" s="6">
        <f t="shared" si="4"/>
        <v>96.610169491525426</v>
      </c>
      <c r="Q12" s="5">
        <v>111</v>
      </c>
      <c r="R12" s="6">
        <f t="shared" si="5"/>
        <v>77.083333333333343</v>
      </c>
      <c r="S12" s="4">
        <f t="shared" si="6"/>
        <v>225</v>
      </c>
      <c r="T12" s="6">
        <f t="shared" si="7"/>
        <v>85.877862595419856</v>
      </c>
      <c r="U12" s="5">
        <v>107</v>
      </c>
      <c r="V12" s="6">
        <f t="shared" si="8"/>
        <v>90.677966101694921</v>
      </c>
      <c r="W12" s="5">
        <v>101</v>
      </c>
      <c r="X12" s="6">
        <f t="shared" si="9"/>
        <v>70.138888888888886</v>
      </c>
      <c r="Y12" s="4">
        <f t="shared" si="10"/>
        <v>208</v>
      </c>
      <c r="Z12" s="6">
        <f t="shared" si="11"/>
        <v>79.389312977099237</v>
      </c>
    </row>
    <row r="13" spans="1:26" x14ac:dyDescent="0.25">
      <c r="A13" s="2">
        <v>10</v>
      </c>
      <c r="B13" s="2"/>
      <c r="C13" s="3"/>
      <c r="D13" s="2">
        <f>'[1]37'!D20</f>
        <v>35010200010</v>
      </c>
      <c r="E13" s="3" t="str">
        <f>'[1]9'!E18</f>
        <v>Ketrowonojoyo</v>
      </c>
      <c r="F13" s="4">
        <f>'[1]21'!F21</f>
        <v>125</v>
      </c>
      <c r="G13" s="4">
        <f>'[1]21'!I21</f>
        <v>124</v>
      </c>
      <c r="H13" s="4">
        <f t="shared" si="12"/>
        <v>249</v>
      </c>
      <c r="I13" s="5">
        <v>77</v>
      </c>
      <c r="J13" s="6">
        <f t="shared" si="0"/>
        <v>61.6</v>
      </c>
      <c r="K13" s="5">
        <v>83</v>
      </c>
      <c r="L13" s="6">
        <f t="shared" si="1"/>
        <v>66.935483870967744</v>
      </c>
      <c r="M13" s="4">
        <f t="shared" si="2"/>
        <v>160</v>
      </c>
      <c r="N13" s="6">
        <f t="shared" si="3"/>
        <v>64.257028112449802</v>
      </c>
      <c r="O13" s="5">
        <v>75</v>
      </c>
      <c r="P13" s="6">
        <f t="shared" si="4"/>
        <v>60</v>
      </c>
      <c r="Q13" s="5">
        <v>81</v>
      </c>
      <c r="R13" s="6">
        <f t="shared" si="5"/>
        <v>65.322580645161281</v>
      </c>
      <c r="S13" s="4">
        <f t="shared" si="6"/>
        <v>156</v>
      </c>
      <c r="T13" s="6">
        <f t="shared" si="7"/>
        <v>62.650602409638559</v>
      </c>
      <c r="U13" s="5">
        <v>60</v>
      </c>
      <c r="V13" s="6">
        <f t="shared" si="8"/>
        <v>48</v>
      </c>
      <c r="W13" s="5">
        <v>56</v>
      </c>
      <c r="X13" s="6">
        <f t="shared" si="9"/>
        <v>45.161290322580641</v>
      </c>
      <c r="Y13" s="4">
        <f t="shared" si="10"/>
        <v>116</v>
      </c>
      <c r="Z13" s="6">
        <f t="shared" si="11"/>
        <v>46.586345381526108</v>
      </c>
    </row>
    <row r="14" spans="1:26" x14ac:dyDescent="0.25">
      <c r="A14" s="2">
        <v>11</v>
      </c>
      <c r="B14" s="2">
        <f>'[1]37'!B21</f>
        <v>350106</v>
      </c>
      <c r="C14" s="3" t="str">
        <f>'[1]9'!C19</f>
        <v>Arjosari</v>
      </c>
      <c r="D14" s="2">
        <f>'[1]37'!D21</f>
        <v>35010200011</v>
      </c>
      <c r="E14" s="3" t="str">
        <f>'[1]9'!E19</f>
        <v>Arjosari</v>
      </c>
      <c r="F14" s="4">
        <f>'[1]21'!F22</f>
        <v>175</v>
      </c>
      <c r="G14" s="4">
        <f>'[1]21'!I22</f>
        <v>185</v>
      </c>
      <c r="H14" s="4">
        <f t="shared" si="12"/>
        <v>360</v>
      </c>
      <c r="I14" s="5">
        <v>138</v>
      </c>
      <c r="J14" s="6">
        <f t="shared" si="0"/>
        <v>78.857142857142861</v>
      </c>
      <c r="K14" s="5">
        <v>129</v>
      </c>
      <c r="L14" s="6">
        <f t="shared" si="1"/>
        <v>69.729729729729726</v>
      </c>
      <c r="M14" s="4">
        <f t="shared" si="2"/>
        <v>267</v>
      </c>
      <c r="N14" s="6">
        <f t="shared" si="3"/>
        <v>74.166666666666671</v>
      </c>
      <c r="O14" s="5">
        <v>138</v>
      </c>
      <c r="P14" s="6">
        <f t="shared" si="4"/>
        <v>78.857142857142861</v>
      </c>
      <c r="Q14" s="5">
        <v>128</v>
      </c>
      <c r="R14" s="6">
        <f t="shared" si="5"/>
        <v>69.189189189189193</v>
      </c>
      <c r="S14" s="4">
        <f t="shared" si="6"/>
        <v>266</v>
      </c>
      <c r="T14" s="6">
        <f t="shared" si="7"/>
        <v>73.888888888888886</v>
      </c>
      <c r="U14" s="5">
        <v>27</v>
      </c>
      <c r="V14" s="6">
        <f t="shared" si="8"/>
        <v>15.428571428571427</v>
      </c>
      <c r="W14" s="5">
        <v>36</v>
      </c>
      <c r="X14" s="6">
        <f t="shared" si="9"/>
        <v>19.45945945945946</v>
      </c>
      <c r="Y14" s="4">
        <f t="shared" si="10"/>
        <v>63</v>
      </c>
      <c r="Z14" s="6">
        <f t="shared" si="11"/>
        <v>17.5</v>
      </c>
    </row>
    <row r="15" spans="1:26" x14ac:dyDescent="0.25">
      <c r="A15" s="2">
        <v>12</v>
      </c>
      <c r="B15" s="2"/>
      <c r="C15" s="3"/>
      <c r="D15" s="2">
        <f>'[1]37'!D22</f>
        <v>35010200012</v>
      </c>
      <c r="E15" s="3" t="str">
        <f>'[1]9'!E20</f>
        <v>Kedungbendo</v>
      </c>
      <c r="F15" s="4">
        <f>'[1]21'!F23</f>
        <v>53</v>
      </c>
      <c r="G15" s="4">
        <f>'[1]21'!I23</f>
        <v>59</v>
      </c>
      <c r="H15" s="4">
        <f t="shared" si="12"/>
        <v>112</v>
      </c>
      <c r="I15" s="5">
        <v>46</v>
      </c>
      <c r="J15" s="6">
        <f t="shared" si="0"/>
        <v>86.79245283018868</v>
      </c>
      <c r="K15" s="5">
        <v>54</v>
      </c>
      <c r="L15" s="6">
        <f t="shared" si="1"/>
        <v>91.525423728813564</v>
      </c>
      <c r="M15" s="4">
        <f t="shared" si="2"/>
        <v>100</v>
      </c>
      <c r="N15" s="6">
        <f t="shared" si="3"/>
        <v>89.285714285714292</v>
      </c>
      <c r="O15" s="5">
        <v>46</v>
      </c>
      <c r="P15" s="6">
        <f t="shared" si="4"/>
        <v>86.79245283018868</v>
      </c>
      <c r="Q15" s="5">
        <v>54</v>
      </c>
      <c r="R15" s="6">
        <f t="shared" si="5"/>
        <v>91.525423728813564</v>
      </c>
      <c r="S15" s="4">
        <f t="shared" si="6"/>
        <v>100</v>
      </c>
      <c r="T15" s="6">
        <f t="shared" si="7"/>
        <v>89.285714285714292</v>
      </c>
      <c r="U15" s="5">
        <v>31</v>
      </c>
      <c r="V15" s="6">
        <f t="shared" si="8"/>
        <v>58.490566037735846</v>
      </c>
      <c r="W15" s="5">
        <v>45</v>
      </c>
      <c r="X15" s="6">
        <f t="shared" si="9"/>
        <v>76.271186440677965</v>
      </c>
      <c r="Y15" s="4">
        <f t="shared" si="10"/>
        <v>76</v>
      </c>
      <c r="Z15" s="6">
        <f t="shared" si="11"/>
        <v>67.857142857142861</v>
      </c>
    </row>
    <row r="16" spans="1:26" x14ac:dyDescent="0.25">
      <c r="A16" s="2">
        <v>13</v>
      </c>
      <c r="B16" s="2">
        <f>'[1]37'!B23</f>
        <v>350107</v>
      </c>
      <c r="C16" s="3" t="str">
        <f>'[1]9'!C21</f>
        <v>Nawangan</v>
      </c>
      <c r="D16" s="2">
        <f>'[1]37'!D23</f>
        <v>35010200013</v>
      </c>
      <c r="E16" s="3" t="str">
        <f>'[1]9'!E21</f>
        <v>Nawangan</v>
      </c>
      <c r="F16" s="4">
        <f>'[1]21'!F24</f>
        <v>174</v>
      </c>
      <c r="G16" s="4">
        <f>'[1]21'!I24</f>
        <v>168</v>
      </c>
      <c r="H16" s="4">
        <f t="shared" si="12"/>
        <v>342</v>
      </c>
      <c r="I16" s="5">
        <v>113</v>
      </c>
      <c r="J16" s="6">
        <f t="shared" si="0"/>
        <v>64.942528735632195</v>
      </c>
      <c r="K16" s="5">
        <v>105</v>
      </c>
      <c r="L16" s="6">
        <f t="shared" si="1"/>
        <v>62.5</v>
      </c>
      <c r="M16" s="4">
        <f t="shared" si="2"/>
        <v>218</v>
      </c>
      <c r="N16" s="6">
        <f t="shared" si="3"/>
        <v>63.742690058479532</v>
      </c>
      <c r="O16" s="5">
        <v>113</v>
      </c>
      <c r="P16" s="6">
        <f t="shared" si="4"/>
        <v>64.942528735632195</v>
      </c>
      <c r="Q16" s="5">
        <v>105</v>
      </c>
      <c r="R16" s="6">
        <f t="shared" si="5"/>
        <v>62.5</v>
      </c>
      <c r="S16" s="4">
        <f t="shared" si="6"/>
        <v>218</v>
      </c>
      <c r="T16" s="6">
        <f t="shared" si="7"/>
        <v>63.742690058479532</v>
      </c>
      <c r="U16" s="5">
        <v>87</v>
      </c>
      <c r="V16" s="6">
        <f t="shared" si="8"/>
        <v>50</v>
      </c>
      <c r="W16" s="5">
        <v>69</v>
      </c>
      <c r="X16" s="6">
        <f t="shared" si="9"/>
        <v>41.071428571428569</v>
      </c>
      <c r="Y16" s="4">
        <f t="shared" si="10"/>
        <v>156</v>
      </c>
      <c r="Z16" s="6">
        <f t="shared" si="11"/>
        <v>45.614035087719294</v>
      </c>
    </row>
    <row r="17" spans="1:26" x14ac:dyDescent="0.25">
      <c r="A17" s="2">
        <v>14</v>
      </c>
      <c r="B17" s="2"/>
      <c r="C17" s="3"/>
      <c r="D17" s="2">
        <f>'[1]37'!D24</f>
        <v>35010200014</v>
      </c>
      <c r="E17" s="3" t="str">
        <f>'[1]9'!E22</f>
        <v>Pakis Baru</v>
      </c>
      <c r="F17" s="4">
        <f>'[1]21'!F25</f>
        <v>152</v>
      </c>
      <c r="G17" s="4">
        <f>'[1]21'!I25</f>
        <v>149</v>
      </c>
      <c r="H17" s="4">
        <f t="shared" si="12"/>
        <v>301</v>
      </c>
      <c r="I17" s="5">
        <v>108</v>
      </c>
      <c r="J17" s="6">
        <f t="shared" si="0"/>
        <v>71.05263157894737</v>
      </c>
      <c r="K17" s="5">
        <v>89</v>
      </c>
      <c r="L17" s="6">
        <f t="shared" si="1"/>
        <v>59.731543624161077</v>
      </c>
      <c r="M17" s="4">
        <f t="shared" si="2"/>
        <v>197</v>
      </c>
      <c r="N17" s="6">
        <f t="shared" si="3"/>
        <v>65.448504983388702</v>
      </c>
      <c r="O17" s="5">
        <v>108</v>
      </c>
      <c r="P17" s="6">
        <f t="shared" si="4"/>
        <v>71.05263157894737</v>
      </c>
      <c r="Q17" s="5">
        <v>89</v>
      </c>
      <c r="R17" s="6">
        <f t="shared" si="5"/>
        <v>59.731543624161077</v>
      </c>
      <c r="S17" s="4">
        <f t="shared" si="6"/>
        <v>197</v>
      </c>
      <c r="T17" s="6">
        <f t="shared" si="7"/>
        <v>65.448504983388702</v>
      </c>
      <c r="U17" s="5">
        <v>79</v>
      </c>
      <c r="V17" s="6">
        <f t="shared" si="8"/>
        <v>51.973684210526315</v>
      </c>
      <c r="W17" s="5">
        <v>64</v>
      </c>
      <c r="X17" s="6">
        <f t="shared" si="9"/>
        <v>42.95302013422819</v>
      </c>
      <c r="Y17" s="4">
        <f t="shared" si="10"/>
        <v>143</v>
      </c>
      <c r="Z17" s="6">
        <f t="shared" si="11"/>
        <v>47.50830564784053</v>
      </c>
    </row>
    <row r="18" spans="1:26" x14ac:dyDescent="0.25">
      <c r="A18" s="2">
        <v>15</v>
      </c>
      <c r="B18" s="2">
        <f>'[1]37'!B25</f>
        <v>350108</v>
      </c>
      <c r="C18" s="3" t="str">
        <f>'[1]9'!C23</f>
        <v>Bandar</v>
      </c>
      <c r="D18" s="2">
        <f>'[1]37'!D25</f>
        <v>35010200015</v>
      </c>
      <c r="E18" s="3" t="str">
        <f>'[1]9'!E23</f>
        <v>Bandar</v>
      </c>
      <c r="F18" s="4">
        <f>'[1]21'!F26</f>
        <v>112</v>
      </c>
      <c r="G18" s="4">
        <f>'[1]21'!I26</f>
        <v>116</v>
      </c>
      <c r="H18" s="4">
        <f t="shared" si="12"/>
        <v>228</v>
      </c>
      <c r="I18" s="5">
        <v>84</v>
      </c>
      <c r="J18" s="6">
        <f t="shared" si="0"/>
        <v>75</v>
      </c>
      <c r="K18" s="5">
        <v>83</v>
      </c>
      <c r="L18" s="6">
        <f t="shared" si="1"/>
        <v>71.551724137931032</v>
      </c>
      <c r="M18" s="4">
        <f t="shared" si="2"/>
        <v>167</v>
      </c>
      <c r="N18" s="6">
        <f t="shared" si="3"/>
        <v>73.245614035087712</v>
      </c>
      <c r="O18" s="5">
        <v>78</v>
      </c>
      <c r="P18" s="6">
        <f t="shared" si="4"/>
        <v>69.642857142857139</v>
      </c>
      <c r="Q18" s="5">
        <v>78</v>
      </c>
      <c r="R18" s="6">
        <f t="shared" si="5"/>
        <v>67.241379310344826</v>
      </c>
      <c r="S18" s="4">
        <f t="shared" si="6"/>
        <v>156</v>
      </c>
      <c r="T18" s="6">
        <f t="shared" si="7"/>
        <v>68.421052631578945</v>
      </c>
      <c r="U18" s="5">
        <v>76</v>
      </c>
      <c r="V18" s="6">
        <f t="shared" si="8"/>
        <v>67.857142857142861</v>
      </c>
      <c r="W18" s="5">
        <v>69</v>
      </c>
      <c r="X18" s="6">
        <f t="shared" si="9"/>
        <v>59.482758620689658</v>
      </c>
      <c r="Y18" s="4">
        <f t="shared" si="10"/>
        <v>145</v>
      </c>
      <c r="Z18" s="6">
        <f t="shared" si="11"/>
        <v>63.596491228070171</v>
      </c>
    </row>
    <row r="19" spans="1:26" x14ac:dyDescent="0.25">
      <c r="A19" s="2">
        <v>16</v>
      </c>
      <c r="B19" s="2"/>
      <c r="C19" s="3"/>
      <c r="D19" s="2">
        <f>'[1]37'!D26</f>
        <v>35010200016</v>
      </c>
      <c r="E19" s="3" t="str">
        <f>'[1]9'!E24</f>
        <v>Jeruk</v>
      </c>
      <c r="F19" s="4">
        <f>'[1]21'!F27</f>
        <v>124</v>
      </c>
      <c r="G19" s="4">
        <f>'[1]21'!I27</f>
        <v>131</v>
      </c>
      <c r="H19" s="4">
        <f t="shared" si="12"/>
        <v>255</v>
      </c>
      <c r="I19" s="5">
        <v>106</v>
      </c>
      <c r="J19" s="6">
        <f t="shared" si="0"/>
        <v>85.483870967741936</v>
      </c>
      <c r="K19" s="5">
        <v>90</v>
      </c>
      <c r="L19" s="6">
        <f t="shared" si="1"/>
        <v>68.702290076335885</v>
      </c>
      <c r="M19" s="4">
        <f t="shared" si="2"/>
        <v>196</v>
      </c>
      <c r="N19" s="6">
        <f t="shared" si="3"/>
        <v>76.862745098039227</v>
      </c>
      <c r="O19" s="5">
        <v>103</v>
      </c>
      <c r="P19" s="6">
        <f t="shared" si="4"/>
        <v>83.064516129032256</v>
      </c>
      <c r="Q19" s="5">
        <v>81</v>
      </c>
      <c r="R19" s="6">
        <f t="shared" si="5"/>
        <v>61.832061068702295</v>
      </c>
      <c r="S19" s="4">
        <f t="shared" si="6"/>
        <v>184</v>
      </c>
      <c r="T19" s="6">
        <f t="shared" si="7"/>
        <v>72.156862745098039</v>
      </c>
      <c r="U19" s="5">
        <v>106</v>
      </c>
      <c r="V19" s="6">
        <f t="shared" si="8"/>
        <v>85.483870967741936</v>
      </c>
      <c r="W19" s="5">
        <v>90</v>
      </c>
      <c r="X19" s="6">
        <f t="shared" si="9"/>
        <v>68.702290076335885</v>
      </c>
      <c r="Y19" s="4">
        <f t="shared" si="10"/>
        <v>196</v>
      </c>
      <c r="Z19" s="6">
        <f t="shared" si="11"/>
        <v>76.862745098039227</v>
      </c>
    </row>
    <row r="20" spans="1:26" x14ac:dyDescent="0.25">
      <c r="A20" s="2">
        <v>17</v>
      </c>
      <c r="B20" s="2">
        <f>'[1]37'!B27</f>
        <v>350109</v>
      </c>
      <c r="C20" s="3" t="str">
        <f>'[1]9'!C25</f>
        <v>Tegalombo</v>
      </c>
      <c r="D20" s="2">
        <f>'[1]37'!D27</f>
        <v>35010200017</v>
      </c>
      <c r="E20" s="3" t="str">
        <f>'[1]9'!E25</f>
        <v>Tegalombo</v>
      </c>
      <c r="F20" s="4">
        <f>'[1]21'!F28</f>
        <v>175</v>
      </c>
      <c r="G20" s="4">
        <f>'[1]21'!I28</f>
        <v>171</v>
      </c>
      <c r="H20" s="4">
        <f t="shared" si="12"/>
        <v>346</v>
      </c>
      <c r="I20" s="5">
        <v>150</v>
      </c>
      <c r="J20" s="6">
        <f t="shared" si="0"/>
        <v>85.714285714285708</v>
      </c>
      <c r="K20" s="5">
        <v>129</v>
      </c>
      <c r="L20" s="6">
        <f t="shared" si="1"/>
        <v>75.438596491228068</v>
      </c>
      <c r="M20" s="4">
        <f t="shared" si="2"/>
        <v>279</v>
      </c>
      <c r="N20" s="6">
        <f t="shared" si="3"/>
        <v>80.635838150289018</v>
      </c>
      <c r="O20" s="5">
        <v>148</v>
      </c>
      <c r="P20" s="6">
        <f t="shared" si="4"/>
        <v>84.571428571428569</v>
      </c>
      <c r="Q20" s="5">
        <v>127</v>
      </c>
      <c r="R20" s="6">
        <f t="shared" si="5"/>
        <v>74.269005847953224</v>
      </c>
      <c r="S20" s="4">
        <f t="shared" si="6"/>
        <v>275</v>
      </c>
      <c r="T20" s="6">
        <f t="shared" si="7"/>
        <v>79.479768786127167</v>
      </c>
      <c r="U20" s="5">
        <v>149</v>
      </c>
      <c r="V20" s="6">
        <f t="shared" si="8"/>
        <v>85.142857142857139</v>
      </c>
      <c r="W20" s="5">
        <v>128</v>
      </c>
      <c r="X20" s="6">
        <f t="shared" si="9"/>
        <v>74.853801169590639</v>
      </c>
      <c r="Y20" s="4">
        <f t="shared" si="10"/>
        <v>277</v>
      </c>
      <c r="Z20" s="6">
        <f t="shared" si="11"/>
        <v>80.057803468208093</v>
      </c>
    </row>
    <row r="21" spans="1:26" x14ac:dyDescent="0.25">
      <c r="A21" s="2">
        <v>18</v>
      </c>
      <c r="B21" s="10"/>
      <c r="C21" s="10"/>
      <c r="D21" s="11">
        <f>'[1]37'!D28</f>
        <v>35010200018</v>
      </c>
      <c r="E21" s="3" t="str">
        <f>'[1]9'!E26</f>
        <v>Gemaharjo</v>
      </c>
      <c r="F21" s="4">
        <f>'[1]21'!F29</f>
        <v>93</v>
      </c>
      <c r="G21" s="4">
        <f>'[1]21'!I29</f>
        <v>105</v>
      </c>
      <c r="H21" s="4">
        <f t="shared" si="12"/>
        <v>198</v>
      </c>
      <c r="I21" s="5">
        <v>84</v>
      </c>
      <c r="J21" s="6">
        <f t="shared" si="0"/>
        <v>90.322580645161281</v>
      </c>
      <c r="K21" s="5">
        <v>44</v>
      </c>
      <c r="L21" s="6">
        <f t="shared" si="1"/>
        <v>41.904761904761905</v>
      </c>
      <c r="M21" s="4">
        <f t="shared" si="2"/>
        <v>128</v>
      </c>
      <c r="N21" s="6">
        <f t="shared" si="3"/>
        <v>64.646464646464651</v>
      </c>
      <c r="O21" s="5">
        <v>84</v>
      </c>
      <c r="P21" s="6">
        <f t="shared" si="4"/>
        <v>90.322580645161281</v>
      </c>
      <c r="Q21" s="5">
        <v>44</v>
      </c>
      <c r="R21" s="6">
        <f t="shared" si="5"/>
        <v>41.904761904761905</v>
      </c>
      <c r="S21" s="4">
        <f t="shared" si="6"/>
        <v>128</v>
      </c>
      <c r="T21" s="6">
        <f t="shared" si="7"/>
        <v>64.646464646464651</v>
      </c>
      <c r="U21" s="5">
        <v>78</v>
      </c>
      <c r="V21" s="6">
        <f t="shared" si="8"/>
        <v>83.870967741935488</v>
      </c>
      <c r="W21" s="5">
        <v>39</v>
      </c>
      <c r="X21" s="6">
        <f t="shared" si="9"/>
        <v>37.142857142857146</v>
      </c>
      <c r="Y21" s="4">
        <f t="shared" si="10"/>
        <v>117</v>
      </c>
      <c r="Z21" s="6">
        <f t="shared" si="11"/>
        <v>59.090909090909093</v>
      </c>
    </row>
    <row r="22" spans="1:26" x14ac:dyDescent="0.25">
      <c r="A22" s="2">
        <v>19</v>
      </c>
      <c r="B22" s="10">
        <v>350110</v>
      </c>
      <c r="C22" s="10" t="s">
        <v>16</v>
      </c>
      <c r="D22" s="11">
        <f>'[1]37'!D29</f>
        <v>35010200019</v>
      </c>
      <c r="E22" s="10" t="s">
        <v>16</v>
      </c>
      <c r="F22" s="10">
        <v>391</v>
      </c>
      <c r="G22" s="10">
        <v>357</v>
      </c>
      <c r="H22" s="4">
        <f t="shared" si="12"/>
        <v>748</v>
      </c>
      <c r="I22" s="5">
        <v>242</v>
      </c>
      <c r="J22" s="6">
        <f t="shared" si="0"/>
        <v>61.892583120204606</v>
      </c>
      <c r="K22" s="5">
        <v>238</v>
      </c>
      <c r="L22" s="6">
        <f t="shared" si="1"/>
        <v>66.666666666666657</v>
      </c>
      <c r="M22" s="4">
        <f t="shared" si="2"/>
        <v>480</v>
      </c>
      <c r="N22" s="6">
        <f t="shared" si="3"/>
        <v>64.171122994652407</v>
      </c>
      <c r="O22" s="5">
        <v>238</v>
      </c>
      <c r="P22" s="6">
        <f t="shared" si="4"/>
        <v>60.869565217391312</v>
      </c>
      <c r="Q22" s="5">
        <v>235</v>
      </c>
      <c r="R22" s="6">
        <f t="shared" si="5"/>
        <v>65.826330532212879</v>
      </c>
      <c r="S22" s="4">
        <f t="shared" si="6"/>
        <v>473</v>
      </c>
      <c r="T22" s="6">
        <f t="shared" si="7"/>
        <v>63.235294117647058</v>
      </c>
      <c r="U22" s="5">
        <v>62</v>
      </c>
      <c r="V22" s="6">
        <f t="shared" si="8"/>
        <v>15.856777493606138</v>
      </c>
      <c r="W22" s="5">
        <v>74</v>
      </c>
      <c r="X22" s="6">
        <f t="shared" si="9"/>
        <v>20.728291316526612</v>
      </c>
      <c r="Y22" s="4">
        <f t="shared" si="10"/>
        <v>136</v>
      </c>
      <c r="Z22" s="6">
        <f t="shared" si="11"/>
        <v>18.181818181818183</v>
      </c>
    </row>
    <row r="23" spans="1:26" x14ac:dyDescent="0.25">
      <c r="A23" s="2">
        <v>20</v>
      </c>
      <c r="B23" s="10"/>
      <c r="C23" s="10"/>
      <c r="D23" s="11">
        <f>'[1]37'!D30</f>
        <v>35010200020</v>
      </c>
      <c r="E23" s="10" t="s">
        <v>19</v>
      </c>
      <c r="F23" s="10">
        <v>201</v>
      </c>
      <c r="G23" s="10">
        <v>189</v>
      </c>
      <c r="H23" s="4">
        <f t="shared" si="12"/>
        <v>390</v>
      </c>
      <c r="I23" s="5">
        <v>143</v>
      </c>
      <c r="J23" s="6">
        <f t="shared" si="0"/>
        <v>71.144278606965173</v>
      </c>
      <c r="K23" s="5">
        <v>127</v>
      </c>
      <c r="L23" s="6">
        <f t="shared" si="1"/>
        <v>67.195767195767203</v>
      </c>
      <c r="M23" s="4">
        <f t="shared" si="2"/>
        <v>270</v>
      </c>
      <c r="N23" s="6">
        <f t="shared" si="3"/>
        <v>69.230769230769226</v>
      </c>
      <c r="O23" s="5">
        <v>142</v>
      </c>
      <c r="P23" s="6">
        <f t="shared" si="4"/>
        <v>70.646766169154233</v>
      </c>
      <c r="Q23" s="5">
        <v>126</v>
      </c>
      <c r="R23" s="6">
        <f t="shared" si="5"/>
        <v>66.666666666666657</v>
      </c>
      <c r="S23" s="4">
        <f t="shared" si="6"/>
        <v>268</v>
      </c>
      <c r="T23" s="6">
        <f t="shared" si="7"/>
        <v>68.717948717948715</v>
      </c>
      <c r="U23" s="5">
        <v>47</v>
      </c>
      <c r="V23" s="6">
        <f t="shared" si="8"/>
        <v>23.383084577114428</v>
      </c>
      <c r="W23" s="5">
        <v>35</v>
      </c>
      <c r="X23" s="6">
        <f t="shared" si="9"/>
        <v>18.518518518518519</v>
      </c>
      <c r="Y23" s="4">
        <f t="shared" si="10"/>
        <v>82</v>
      </c>
      <c r="Z23" s="6">
        <f t="shared" si="11"/>
        <v>21.025641025641026</v>
      </c>
    </row>
    <row r="24" spans="1:26" x14ac:dyDescent="0.25">
      <c r="A24" s="2">
        <v>21</v>
      </c>
      <c r="B24" s="10">
        <v>350111</v>
      </c>
      <c r="C24" s="10" t="s">
        <v>17</v>
      </c>
      <c r="D24" s="11">
        <f>'[1]37'!D31</f>
        <v>35010200021</v>
      </c>
      <c r="E24" s="10" t="s">
        <v>17</v>
      </c>
      <c r="F24" s="10">
        <v>202</v>
      </c>
      <c r="G24" s="10">
        <v>186</v>
      </c>
      <c r="H24" s="4">
        <f t="shared" si="12"/>
        <v>388</v>
      </c>
      <c r="I24" s="5">
        <v>133</v>
      </c>
      <c r="J24" s="6">
        <f t="shared" si="0"/>
        <v>65.841584158415841</v>
      </c>
      <c r="K24" s="5">
        <v>132</v>
      </c>
      <c r="L24" s="6">
        <f t="shared" si="1"/>
        <v>70.967741935483872</v>
      </c>
      <c r="M24" s="4">
        <f t="shared" si="2"/>
        <v>265</v>
      </c>
      <c r="N24" s="6">
        <f t="shared" si="3"/>
        <v>68.298969072164951</v>
      </c>
      <c r="O24" s="5">
        <v>133</v>
      </c>
      <c r="P24" s="6">
        <f t="shared" si="4"/>
        <v>65.841584158415841</v>
      </c>
      <c r="Q24" s="5">
        <v>132</v>
      </c>
      <c r="R24" s="6">
        <f t="shared" si="5"/>
        <v>70.967741935483872</v>
      </c>
      <c r="S24" s="4">
        <f t="shared" si="6"/>
        <v>265</v>
      </c>
      <c r="T24" s="6">
        <f t="shared" si="7"/>
        <v>68.298969072164951</v>
      </c>
      <c r="U24" s="5">
        <v>69</v>
      </c>
      <c r="V24" s="6">
        <f t="shared" si="8"/>
        <v>34.158415841584159</v>
      </c>
      <c r="W24" s="5">
        <v>64</v>
      </c>
      <c r="X24" s="6">
        <f t="shared" si="9"/>
        <v>34.408602150537639</v>
      </c>
      <c r="Y24" s="4">
        <f t="shared" si="10"/>
        <v>133</v>
      </c>
      <c r="Z24" s="6">
        <f t="shared" si="11"/>
        <v>34.27835051546392</v>
      </c>
    </row>
    <row r="25" spans="1:26" x14ac:dyDescent="0.25">
      <c r="A25" s="2">
        <v>22</v>
      </c>
      <c r="B25" s="10"/>
      <c r="C25" s="10"/>
      <c r="D25" s="11">
        <f>'[1]37'!D32</f>
        <v>35010200022</v>
      </c>
      <c r="E25" s="10" t="s">
        <v>20</v>
      </c>
      <c r="F25" s="10">
        <v>101</v>
      </c>
      <c r="G25" s="10">
        <v>84</v>
      </c>
      <c r="H25" s="4">
        <f t="shared" si="12"/>
        <v>185</v>
      </c>
      <c r="I25" s="5">
        <v>75</v>
      </c>
      <c r="J25" s="6">
        <f t="shared" si="0"/>
        <v>74.257425742574256</v>
      </c>
      <c r="K25" s="5">
        <v>65</v>
      </c>
      <c r="L25" s="6">
        <f t="shared" si="1"/>
        <v>77.38095238095238</v>
      </c>
      <c r="M25" s="4">
        <f t="shared" si="2"/>
        <v>140</v>
      </c>
      <c r="N25" s="6">
        <f t="shared" si="3"/>
        <v>75.675675675675677</v>
      </c>
      <c r="O25" s="5">
        <v>75</v>
      </c>
      <c r="P25" s="6">
        <f t="shared" si="4"/>
        <v>74.257425742574256</v>
      </c>
      <c r="Q25" s="5">
        <v>62</v>
      </c>
      <c r="R25" s="6">
        <f t="shared" si="5"/>
        <v>73.80952380952381</v>
      </c>
      <c r="S25" s="4">
        <f t="shared" si="6"/>
        <v>137</v>
      </c>
      <c r="T25" s="6">
        <f t="shared" si="7"/>
        <v>74.054054054054049</v>
      </c>
      <c r="U25" s="5">
        <v>75</v>
      </c>
      <c r="V25" s="6">
        <f t="shared" si="8"/>
        <v>74.257425742574256</v>
      </c>
      <c r="W25" s="5">
        <v>63</v>
      </c>
      <c r="X25" s="6">
        <f t="shared" si="9"/>
        <v>75</v>
      </c>
      <c r="Y25" s="4">
        <f t="shared" si="10"/>
        <v>138</v>
      </c>
      <c r="Z25" s="6">
        <f t="shared" si="11"/>
        <v>74.594594594594597</v>
      </c>
    </row>
    <row r="26" spans="1:26" x14ac:dyDescent="0.25">
      <c r="A26" s="2">
        <v>23</v>
      </c>
      <c r="B26" s="10">
        <v>350112</v>
      </c>
      <c r="C26" s="10" t="s">
        <v>18</v>
      </c>
      <c r="D26" s="11">
        <f>'[1]37'!D33</f>
        <v>35010200023</v>
      </c>
      <c r="E26" s="10" t="s">
        <v>18</v>
      </c>
      <c r="F26" s="10">
        <v>105</v>
      </c>
      <c r="G26" s="10">
        <v>115</v>
      </c>
      <c r="H26" s="4">
        <f t="shared" si="12"/>
        <v>220</v>
      </c>
      <c r="I26" s="5">
        <v>89</v>
      </c>
      <c r="J26" s="6">
        <f t="shared" si="0"/>
        <v>84.761904761904759</v>
      </c>
      <c r="K26" s="5">
        <v>77</v>
      </c>
      <c r="L26" s="6">
        <f t="shared" si="1"/>
        <v>66.956521739130437</v>
      </c>
      <c r="M26" s="4">
        <f t="shared" si="2"/>
        <v>166</v>
      </c>
      <c r="N26" s="6">
        <f t="shared" si="3"/>
        <v>75.454545454545453</v>
      </c>
      <c r="O26" s="5">
        <v>89</v>
      </c>
      <c r="P26" s="6">
        <f t="shared" si="4"/>
        <v>84.761904761904759</v>
      </c>
      <c r="Q26" s="5">
        <v>77</v>
      </c>
      <c r="R26" s="6">
        <f t="shared" si="5"/>
        <v>66.956521739130437</v>
      </c>
      <c r="S26" s="4">
        <f t="shared" si="6"/>
        <v>166</v>
      </c>
      <c r="T26" s="6">
        <f t="shared" si="7"/>
        <v>75.454545454545453</v>
      </c>
      <c r="U26" s="5">
        <v>26</v>
      </c>
      <c r="V26" s="6">
        <f t="shared" si="8"/>
        <v>24.761904761904763</v>
      </c>
      <c r="W26" s="5">
        <v>36</v>
      </c>
      <c r="X26" s="6">
        <f t="shared" si="9"/>
        <v>31.304347826086961</v>
      </c>
      <c r="Y26" s="4">
        <f t="shared" si="10"/>
        <v>62</v>
      </c>
      <c r="Z26" s="6">
        <f t="shared" si="11"/>
        <v>28.18181818181818</v>
      </c>
    </row>
    <row r="27" spans="1:26" x14ac:dyDescent="0.25">
      <c r="A27" s="2">
        <v>24</v>
      </c>
      <c r="B27" s="2"/>
      <c r="C27" s="3"/>
      <c r="D27" s="11">
        <f>'[1]37'!D34</f>
        <v>35010200024</v>
      </c>
      <c r="E27" s="10" t="s">
        <v>21</v>
      </c>
      <c r="F27" s="10">
        <v>89</v>
      </c>
      <c r="G27" s="10">
        <v>100</v>
      </c>
      <c r="H27" s="4">
        <f t="shared" si="12"/>
        <v>189</v>
      </c>
      <c r="I27" s="5">
        <v>63</v>
      </c>
      <c r="J27" s="6">
        <f t="shared" si="0"/>
        <v>70.786516853932582</v>
      </c>
      <c r="K27" s="5">
        <v>63</v>
      </c>
      <c r="L27" s="6">
        <f t="shared" si="1"/>
        <v>63</v>
      </c>
      <c r="M27" s="4">
        <f t="shared" si="2"/>
        <v>126</v>
      </c>
      <c r="N27" s="6">
        <f t="shared" si="3"/>
        <v>66.666666666666657</v>
      </c>
      <c r="O27" s="5">
        <v>63</v>
      </c>
      <c r="P27" s="6">
        <f t="shared" si="4"/>
        <v>70.786516853932582</v>
      </c>
      <c r="Q27" s="5">
        <v>63</v>
      </c>
      <c r="R27" s="6">
        <f t="shared" si="5"/>
        <v>63</v>
      </c>
      <c r="S27" s="4">
        <f t="shared" si="6"/>
        <v>126</v>
      </c>
      <c r="T27" s="6">
        <f t="shared" si="7"/>
        <v>66.666666666666657</v>
      </c>
      <c r="U27" s="5">
        <v>63</v>
      </c>
      <c r="V27" s="6">
        <f t="shared" si="8"/>
        <v>70.786516853932582</v>
      </c>
      <c r="W27" s="5">
        <v>63</v>
      </c>
      <c r="X27" s="6">
        <f t="shared" si="9"/>
        <v>63</v>
      </c>
      <c r="Y27" s="4">
        <f t="shared" si="10"/>
        <v>126</v>
      </c>
      <c r="Z27" s="6">
        <f t="shared" si="11"/>
        <v>66.666666666666657</v>
      </c>
    </row>
    <row r="28" spans="1:26" x14ac:dyDescent="0.25">
      <c r="A28" s="7" t="s">
        <v>13</v>
      </c>
      <c r="B28" s="7"/>
      <c r="C28" s="7"/>
      <c r="D28" s="11"/>
      <c r="E28" s="7"/>
      <c r="F28" s="8">
        <f>SUM(F4:F27)</f>
        <v>3495</v>
      </c>
      <c r="G28" s="8">
        <f>SUM(G4:G27)</f>
        <v>3364</v>
      </c>
      <c r="H28" s="8">
        <f>SUM(H4:H27)</f>
        <v>6859</v>
      </c>
      <c r="I28" s="8">
        <f t="shared" ref="I28" si="13">SUM(I4:I27)</f>
        <v>2567</v>
      </c>
      <c r="J28" s="9">
        <v>73.45</v>
      </c>
      <c r="K28" s="8">
        <f>SUM(K4:K27)</f>
        <v>2383</v>
      </c>
      <c r="L28" s="9">
        <v>70.84</v>
      </c>
      <c r="M28" s="8">
        <f>SUM(M4:M27)</f>
        <v>4950</v>
      </c>
      <c r="N28" s="9">
        <f>M28/H28*100</f>
        <v>72.167954512319582</v>
      </c>
      <c r="O28" s="8">
        <f>SUM(O4:O27)</f>
        <v>2544</v>
      </c>
      <c r="P28" s="9">
        <v>72.790000000000006</v>
      </c>
      <c r="Q28" s="8">
        <f>SUM(Q4:Q27)</f>
        <v>2357</v>
      </c>
      <c r="R28" s="12">
        <v>70.069999999999993</v>
      </c>
      <c r="S28" s="8">
        <f>SUM(S4:S27)</f>
        <v>4901</v>
      </c>
      <c r="T28" s="9">
        <f t="shared" si="7"/>
        <v>71.45356465957137</v>
      </c>
      <c r="U28" s="8">
        <f>SUM(U4:U27)</f>
        <v>1577</v>
      </c>
      <c r="V28" s="9">
        <v>45.12</v>
      </c>
      <c r="W28" s="8">
        <f>SUM(W4:W27)</f>
        <v>1459</v>
      </c>
      <c r="X28" s="9">
        <v>43.37</v>
      </c>
      <c r="Y28" s="8">
        <f>SUM(Y4:Y27)</f>
        <v>3036</v>
      </c>
      <c r="Z28" s="9">
        <f t="shared" si="11"/>
        <v>44.263012100889341</v>
      </c>
    </row>
  </sheetData>
  <mergeCells count="18">
    <mergeCell ref="F1:H2"/>
    <mergeCell ref="A1:A3"/>
    <mergeCell ref="B1:B3"/>
    <mergeCell ref="C1:C3"/>
    <mergeCell ref="D1:D3"/>
    <mergeCell ref="E1:E3"/>
    <mergeCell ref="W2:X2"/>
    <mergeCell ref="Y2:Z2"/>
    <mergeCell ref="I1:N1"/>
    <mergeCell ref="O1:T1"/>
    <mergeCell ref="U1:Z1"/>
    <mergeCell ref="I2:J2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cp:lastPrinted>2025-07-14T02:44:41Z</cp:lastPrinted>
  <dcterms:created xsi:type="dcterms:W3CDTF">2025-07-09T13:48:48Z</dcterms:created>
  <dcterms:modified xsi:type="dcterms:W3CDTF">2025-07-14T02:45:04Z</dcterms:modified>
</cp:coreProperties>
</file>