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3F739EFC-A3DB-4C33-B9C3-17F2CE6DCE54}" xr6:coauthVersionLast="47" xr6:coauthVersionMax="47" xr10:uidLastSave="{55CC8D74-7D1D-496C-B75C-51F77B242BC2}"/>
  <bookViews>
    <workbookView xWindow="-105" yWindow="0" windowWidth="14610" windowHeight="15585" xr2:uid="{FCCAFC42-B236-448F-862C-9A0332F6325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P29" i="1"/>
  <c r="N29" i="1"/>
  <c r="L29" i="1"/>
  <c r="J29" i="1"/>
  <c r="H29" i="1"/>
  <c r="G29" i="1"/>
  <c r="F29" i="1"/>
  <c r="T28" i="1"/>
  <c r="U28" i="1" s="1"/>
  <c r="R28" i="1"/>
  <c r="S28" i="1" s="1"/>
  <c r="Q28" i="1"/>
  <c r="O28" i="1"/>
  <c r="M28" i="1"/>
  <c r="K28" i="1"/>
  <c r="I28" i="1"/>
  <c r="C22" i="1"/>
  <c r="B22" i="1"/>
  <c r="T27" i="1"/>
  <c r="U27" i="1" s="1"/>
  <c r="S27" i="1"/>
  <c r="R27" i="1"/>
  <c r="Q27" i="1"/>
  <c r="O27" i="1"/>
  <c r="M27" i="1"/>
  <c r="K27" i="1"/>
  <c r="I27" i="1"/>
  <c r="E21" i="1"/>
  <c r="D21" i="1"/>
  <c r="C21" i="1"/>
  <c r="B21" i="1"/>
  <c r="T26" i="1"/>
  <c r="U26" i="1" s="1"/>
  <c r="R26" i="1"/>
  <c r="S26" i="1" s="1"/>
  <c r="Q26" i="1"/>
  <c r="O26" i="1"/>
  <c r="M26" i="1"/>
  <c r="K26" i="1"/>
  <c r="I26" i="1"/>
  <c r="C20" i="1"/>
  <c r="B20" i="1"/>
  <c r="U25" i="1"/>
  <c r="T25" i="1"/>
  <c r="R25" i="1"/>
  <c r="S25" i="1" s="1"/>
  <c r="Q25" i="1"/>
  <c r="O25" i="1"/>
  <c r="M25" i="1"/>
  <c r="K25" i="1"/>
  <c r="I25" i="1"/>
  <c r="E19" i="1"/>
  <c r="D19" i="1"/>
  <c r="C19" i="1"/>
  <c r="B19" i="1"/>
  <c r="T24" i="1"/>
  <c r="U24" i="1" s="1"/>
  <c r="R24" i="1"/>
  <c r="S24" i="1" s="1"/>
  <c r="Q24" i="1"/>
  <c r="O24" i="1"/>
  <c r="M24" i="1"/>
  <c r="K24" i="1"/>
  <c r="I24" i="1"/>
  <c r="C18" i="1"/>
  <c r="B18" i="1"/>
  <c r="T23" i="1"/>
  <c r="U23" i="1" s="1"/>
  <c r="R23" i="1"/>
  <c r="S23" i="1" s="1"/>
  <c r="Q23" i="1"/>
  <c r="O23" i="1"/>
  <c r="M23" i="1"/>
  <c r="K23" i="1"/>
  <c r="I23" i="1"/>
  <c r="E17" i="1"/>
  <c r="D17" i="1"/>
  <c r="C17" i="1"/>
  <c r="B17" i="1"/>
  <c r="T22" i="1"/>
  <c r="U22" i="1" s="1"/>
  <c r="R22" i="1"/>
  <c r="S22" i="1" s="1"/>
  <c r="Q22" i="1"/>
  <c r="O22" i="1"/>
  <c r="M22" i="1"/>
  <c r="K22" i="1"/>
  <c r="I22" i="1"/>
  <c r="C16" i="1"/>
  <c r="B16" i="1"/>
  <c r="T21" i="1"/>
  <c r="U21" i="1" s="1"/>
  <c r="R21" i="1"/>
  <c r="S21" i="1" s="1"/>
  <c r="Q21" i="1"/>
  <c r="O21" i="1"/>
  <c r="M21" i="1"/>
  <c r="K21" i="1"/>
  <c r="I21" i="1"/>
  <c r="E15" i="1"/>
  <c r="D15" i="1"/>
  <c r="C15" i="1"/>
  <c r="B15" i="1"/>
  <c r="T20" i="1"/>
  <c r="U20" i="1" s="1"/>
  <c r="R20" i="1"/>
  <c r="S20" i="1" s="1"/>
  <c r="Q20" i="1"/>
  <c r="O20" i="1"/>
  <c r="M20" i="1"/>
  <c r="K20" i="1"/>
  <c r="I20" i="1"/>
  <c r="C14" i="1"/>
  <c r="B14" i="1"/>
  <c r="T19" i="1"/>
  <c r="U19" i="1" s="1"/>
  <c r="S19" i="1"/>
  <c r="R19" i="1"/>
  <c r="Q19" i="1"/>
  <c r="O19" i="1"/>
  <c r="M19" i="1"/>
  <c r="K19" i="1"/>
  <c r="I19" i="1"/>
  <c r="E13" i="1"/>
  <c r="D13" i="1"/>
  <c r="C13" i="1"/>
  <c r="B13" i="1"/>
  <c r="T18" i="1"/>
  <c r="U18" i="1" s="1"/>
  <c r="R18" i="1"/>
  <c r="S18" i="1" s="1"/>
  <c r="Q18" i="1"/>
  <c r="O18" i="1"/>
  <c r="M18" i="1"/>
  <c r="K18" i="1"/>
  <c r="I18" i="1"/>
  <c r="C12" i="1"/>
  <c r="B12" i="1"/>
  <c r="U17" i="1"/>
  <c r="T17" i="1"/>
  <c r="R17" i="1"/>
  <c r="S17" i="1" s="1"/>
  <c r="Q17" i="1"/>
  <c r="O17" i="1"/>
  <c r="M17" i="1"/>
  <c r="K17" i="1"/>
  <c r="I17" i="1"/>
  <c r="E11" i="1"/>
  <c r="D11" i="1"/>
  <c r="C11" i="1"/>
  <c r="B11" i="1"/>
  <c r="T16" i="1"/>
  <c r="U16" i="1" s="1"/>
  <c r="R16" i="1"/>
  <c r="S16" i="1" s="1"/>
  <c r="Q16" i="1"/>
  <c r="O16" i="1"/>
  <c r="M16" i="1"/>
  <c r="K16" i="1"/>
  <c r="I16" i="1"/>
  <c r="C10" i="1"/>
  <c r="B10" i="1"/>
  <c r="T15" i="1"/>
  <c r="U15" i="1" s="1"/>
  <c r="R15" i="1"/>
  <c r="S15" i="1" s="1"/>
  <c r="Q15" i="1"/>
  <c r="O15" i="1"/>
  <c r="M15" i="1"/>
  <c r="K15" i="1"/>
  <c r="I15" i="1"/>
  <c r="E9" i="1"/>
  <c r="D9" i="1"/>
  <c r="C9" i="1"/>
  <c r="B9" i="1"/>
  <c r="T14" i="1"/>
  <c r="U14" i="1" s="1"/>
  <c r="R14" i="1"/>
  <c r="S14" i="1" s="1"/>
  <c r="Q14" i="1"/>
  <c r="O14" i="1"/>
  <c r="M14" i="1"/>
  <c r="K14" i="1"/>
  <c r="I14" i="1"/>
  <c r="C8" i="1"/>
  <c r="B8" i="1"/>
  <c r="T13" i="1"/>
  <c r="U13" i="1" s="1"/>
  <c r="R13" i="1"/>
  <c r="S13" i="1" s="1"/>
  <c r="Q13" i="1"/>
  <c r="O13" i="1"/>
  <c r="M13" i="1"/>
  <c r="K13" i="1"/>
  <c r="I13" i="1"/>
  <c r="E7" i="1"/>
  <c r="D7" i="1"/>
  <c r="C7" i="1"/>
  <c r="B7" i="1"/>
  <c r="T12" i="1"/>
  <c r="U12" i="1" s="1"/>
  <c r="R12" i="1"/>
  <c r="S12" i="1" s="1"/>
  <c r="Q12" i="1"/>
  <c r="O12" i="1"/>
  <c r="M12" i="1"/>
  <c r="K12" i="1"/>
  <c r="I12" i="1"/>
  <c r="C6" i="1"/>
  <c r="B6" i="1"/>
  <c r="T11" i="1"/>
  <c r="U11" i="1" s="1"/>
  <c r="R11" i="1"/>
  <c r="S11" i="1" s="1"/>
  <c r="Q11" i="1"/>
  <c r="O11" i="1"/>
  <c r="M11" i="1"/>
  <c r="K11" i="1"/>
  <c r="I11" i="1"/>
  <c r="E5" i="1"/>
  <c r="D5" i="1"/>
  <c r="C5" i="1"/>
  <c r="B5" i="1"/>
  <c r="T10" i="1"/>
  <c r="U10" i="1" s="1"/>
  <c r="R10" i="1"/>
  <c r="S10" i="1" s="1"/>
  <c r="Q10" i="1"/>
  <c r="O10" i="1"/>
  <c r="M10" i="1"/>
  <c r="K10" i="1"/>
  <c r="I10" i="1"/>
  <c r="T9" i="1"/>
  <c r="U9" i="1" s="1"/>
  <c r="R9" i="1"/>
  <c r="S9" i="1" s="1"/>
  <c r="Q9" i="1"/>
  <c r="O9" i="1"/>
  <c r="M9" i="1"/>
  <c r="K9" i="1"/>
  <c r="I9" i="1"/>
  <c r="T8" i="1"/>
  <c r="U8" i="1" s="1"/>
  <c r="R8" i="1"/>
  <c r="S8" i="1" s="1"/>
  <c r="Q8" i="1"/>
  <c r="O8" i="1"/>
  <c r="M8" i="1"/>
  <c r="K8" i="1"/>
  <c r="I8" i="1"/>
  <c r="T7" i="1"/>
  <c r="U7" i="1" s="1"/>
  <c r="R7" i="1"/>
  <c r="S7" i="1" s="1"/>
  <c r="Q7" i="1"/>
  <c r="O7" i="1"/>
  <c r="M7" i="1"/>
  <c r="K7" i="1"/>
  <c r="I7" i="1"/>
  <c r="T6" i="1"/>
  <c r="U6" i="1" s="1"/>
  <c r="R6" i="1"/>
  <c r="S6" i="1" s="1"/>
  <c r="Q6" i="1"/>
  <c r="O6" i="1"/>
  <c r="M6" i="1"/>
  <c r="K6" i="1"/>
  <c r="I6" i="1"/>
  <c r="T5" i="1"/>
  <c r="U5" i="1" s="1"/>
  <c r="R5" i="1"/>
  <c r="S5" i="1" s="1"/>
  <c r="Q5" i="1"/>
  <c r="O5" i="1"/>
  <c r="M5" i="1"/>
  <c r="K5" i="1"/>
  <c r="I5" i="1"/>
  <c r="I29" i="1" l="1"/>
  <c r="Q29" i="1"/>
  <c r="K29" i="1"/>
  <c r="O29" i="1"/>
  <c r="T29" i="1"/>
  <c r="U29" i="1" s="1"/>
  <c r="M29" i="1"/>
  <c r="R29" i="1"/>
  <c r="S29" i="1" s="1"/>
</calcChain>
</file>

<file path=xl/sharedStrings.xml><?xml version="1.0" encoding="utf-8"?>
<sst xmlns="http://schemas.openxmlformats.org/spreadsheetml/2006/main" count="33" uniqueCount="23">
  <si>
    <t>NO</t>
  </si>
  <si>
    <t>PUSKESMAS</t>
  </si>
  <si>
    <t>KECAMATAN</t>
  </si>
  <si>
    <t>JUMLAH DESA/KELURAHAN</t>
  </si>
  <si>
    <t>JUMLAH KK</t>
  </si>
  <si>
    <t>JUMLAH KK PENGGUNA</t>
  </si>
  <si>
    <t>KK DENGAN AKSES TERHADAP FASILITAS SANITASI</t>
  </si>
  <si>
    <t>AKSES SANITASI AMAN</t>
  </si>
  <si>
    <t>%</t>
  </si>
  <si>
    <t>AKSES SANITASI LAYAK SENDIRI</t>
  </si>
  <si>
    <t>AKSES LAYAK BERSAMA</t>
  </si>
  <si>
    <t>AKSES BELUM LAYAK</t>
  </si>
  <si>
    <t>BABS TERTUTUP</t>
  </si>
  <si>
    <t>BABS TERBUKA</t>
  </si>
  <si>
    <t>JUMLAH</t>
  </si>
  <si>
    <t>KODE PUSKESMAS</t>
  </si>
  <si>
    <t>KODE KECAMATAN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</si>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</sst>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B10">
            <v>350101</v>
          </cell>
          <cell r="C10" t="str">
            <v>Donorojo</v>
          </cell>
          <cell r="D10">
            <v>35010200001</v>
          </cell>
          <cell r="E10" t="str">
            <v>Donorojo</v>
          </cell>
        </row>
        <row r="11">
          <cell r="D11">
            <v>35010200002</v>
          </cell>
          <cell r="E11" t="str">
            <v>Kalak</v>
          </cell>
        </row>
        <row r="12">
          <cell r="B12">
            <v>350102</v>
          </cell>
          <cell r="C12" t="str">
            <v>Punung</v>
          </cell>
          <cell r="D12">
            <v>35010200003</v>
          </cell>
          <cell r="E12" t="str">
            <v>Punung</v>
          </cell>
        </row>
        <row r="13">
          <cell r="D13">
            <v>35010200004</v>
          </cell>
          <cell r="E13" t="str">
            <v>Gondosari</v>
          </cell>
        </row>
        <row r="14">
          <cell r="B14">
            <v>350103</v>
          </cell>
          <cell r="C14" t="str">
            <v>Pringkuku</v>
          </cell>
          <cell r="D14">
            <v>35010200005</v>
          </cell>
          <cell r="E14" t="str">
            <v>Pringkuku</v>
          </cell>
        </row>
        <row r="15">
          <cell r="D15">
            <v>35010200006</v>
          </cell>
          <cell r="E15" t="str">
            <v>Candi</v>
          </cell>
        </row>
        <row r="16">
          <cell r="B16">
            <v>350104</v>
          </cell>
          <cell r="C16" t="str">
            <v>Pacitan</v>
          </cell>
          <cell r="D16">
            <v>35010200007</v>
          </cell>
          <cell r="E16" t="str">
            <v>Pacitan</v>
          </cell>
        </row>
        <row r="17">
          <cell r="D17">
            <v>35010200008</v>
          </cell>
          <cell r="E17" t="str">
            <v>Tanjungsari</v>
          </cell>
        </row>
        <row r="18">
          <cell r="B18">
            <v>350105</v>
          </cell>
          <cell r="C18" t="str">
            <v>Kebonagung</v>
          </cell>
          <cell r="D18">
            <v>35010200009</v>
          </cell>
          <cell r="E18" t="str">
            <v>Kebonagung</v>
          </cell>
        </row>
        <row r="19">
          <cell r="D19">
            <v>35010200010</v>
          </cell>
          <cell r="E19" t="str">
            <v>Ketrowonojoyo</v>
          </cell>
        </row>
        <row r="20">
          <cell r="B20">
            <v>350106</v>
          </cell>
          <cell r="C20" t="str">
            <v>Arjosari</v>
          </cell>
          <cell r="D20">
            <v>35010200011</v>
          </cell>
          <cell r="E20" t="str">
            <v>Arjosari</v>
          </cell>
        </row>
        <row r="21">
          <cell r="D21">
            <v>35010200012</v>
          </cell>
          <cell r="E21" t="str">
            <v>Kedungbendo</v>
          </cell>
        </row>
        <row r="22">
          <cell r="B22">
            <v>350107</v>
          </cell>
          <cell r="C22" t="str">
            <v>Nawangan</v>
          </cell>
          <cell r="D22">
            <v>35010200013</v>
          </cell>
          <cell r="E22" t="str">
            <v>Nawangan</v>
          </cell>
        </row>
        <row r="23">
          <cell r="D23">
            <v>35010200014</v>
          </cell>
          <cell r="E23" t="str">
            <v>Pakis Baru</v>
          </cell>
        </row>
        <row r="24">
          <cell r="B24">
            <v>350108</v>
          </cell>
          <cell r="C24" t="str">
            <v>Bandar</v>
          </cell>
          <cell r="D24">
            <v>35010200015</v>
          </cell>
          <cell r="E24" t="str">
            <v>Bandar</v>
          </cell>
        </row>
        <row r="25">
          <cell r="D25">
            <v>35010200016</v>
          </cell>
          <cell r="E25" t="str">
            <v>Jeruk</v>
          </cell>
        </row>
        <row r="26">
          <cell r="B26">
            <v>350109</v>
          </cell>
          <cell r="C26" t="str">
            <v>Tegalombo</v>
          </cell>
          <cell r="D26">
            <v>35010200017</v>
          </cell>
          <cell r="E26" t="str">
            <v>Tegalombo</v>
          </cell>
        </row>
        <row r="27">
          <cell r="D27">
            <v>35010200018</v>
          </cell>
          <cell r="E27" t="str">
            <v>Gemaharjo</v>
          </cell>
        </row>
        <row r="28">
          <cell r="D28">
            <v>35010200019</v>
          </cell>
        </row>
        <row r="29">
          <cell r="D29">
            <v>35010200020</v>
          </cell>
        </row>
        <row r="30">
          <cell r="D30">
            <v>35010200021</v>
          </cell>
        </row>
        <row r="31">
          <cell r="D31">
            <v>35010200022</v>
          </cell>
        </row>
        <row r="32">
          <cell r="D32">
            <v>35010200023</v>
          </cell>
        </row>
        <row r="33">
          <cell r="D33">
            <v>35010200024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4990-F525-46F2-B0B9-FB5D0932DE52}">
  <dimension ref="A1:U29"/>
  <sheetViews>
    <sheetView tabSelected="1" topLeftCell="A14" zoomScale="99" zoomScaleNormal="145" workbookViewId="0">
      <selection activeCell="A5" sqref="A5:XFD5"/>
    </sheetView>
  </sheetViews>
  <sheetFormatPr defaultRowHeight="15" x14ac:dyDescent="0.25"/>
  <cols>
    <col min="2" max="2" width="14.140625" customWidth="1"/>
    <col min="3" max="4" width="12.7109375" customWidth="1"/>
    <col min="5" max="5" width="12.5703125" customWidth="1"/>
    <col min="6" max="6" width="11.7109375" customWidth="1"/>
    <col min="10" max="10" width="13.42578125" customWidth="1"/>
  </cols>
  <sheetData>
    <row r="1" spans="1:21" x14ac:dyDescent="0.25">
      <c r="A1" s="17" t="s">
        <v>0</v>
      </c>
      <c r="B1" s="19" t="s">
        <v>15</v>
      </c>
      <c r="C1" s="17" t="s">
        <v>1</v>
      </c>
      <c r="D1" s="19" t="s">
        <v>16</v>
      </c>
      <c r="E1" s="17" t="s">
        <v>2</v>
      </c>
      <c r="F1" s="11" t="s">
        <v>3</v>
      </c>
      <c r="G1" s="11" t="s">
        <v>4</v>
      </c>
      <c r="H1" s="17" t="s">
        <v>5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2"/>
      <c r="T1" s="11" t="s">
        <v>6</v>
      </c>
      <c r="U1" s="12"/>
    </row>
    <row r="2" spans="1:21" ht="33.75" customHeight="1" x14ac:dyDescent="0.25">
      <c r="A2" s="12"/>
      <c r="B2" s="19"/>
      <c r="C2" s="12"/>
      <c r="D2" s="19"/>
      <c r="E2" s="12"/>
      <c r="F2" s="12"/>
      <c r="G2" s="1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25">
      <c r="A3" s="12"/>
      <c r="B3" s="19"/>
      <c r="C3" s="12"/>
      <c r="D3" s="19"/>
      <c r="E3" s="12"/>
      <c r="F3" s="12"/>
      <c r="G3" s="16"/>
      <c r="H3" s="11" t="s">
        <v>7</v>
      </c>
      <c r="I3" s="11" t="s">
        <v>8</v>
      </c>
      <c r="J3" s="11" t="s">
        <v>9</v>
      </c>
      <c r="K3" s="11" t="s">
        <v>8</v>
      </c>
      <c r="L3" s="11" t="s">
        <v>10</v>
      </c>
      <c r="M3" s="11" t="s">
        <v>8</v>
      </c>
      <c r="N3" s="11" t="s">
        <v>11</v>
      </c>
      <c r="O3" s="11" t="s">
        <v>8</v>
      </c>
      <c r="P3" s="11" t="s">
        <v>12</v>
      </c>
      <c r="Q3" s="11" t="s">
        <v>8</v>
      </c>
      <c r="R3" s="11" t="s">
        <v>13</v>
      </c>
      <c r="S3" s="11" t="s">
        <v>8</v>
      </c>
      <c r="T3" s="11" t="s">
        <v>14</v>
      </c>
      <c r="U3" s="11" t="s">
        <v>8</v>
      </c>
    </row>
    <row r="4" spans="1:21" ht="30.75" customHeight="1" x14ac:dyDescent="0.25">
      <c r="A4" s="12"/>
      <c r="B4" s="19"/>
      <c r="C4" s="12"/>
      <c r="D4" s="19"/>
      <c r="E4" s="12"/>
      <c r="F4" s="12"/>
      <c r="G4" s="1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25">
      <c r="A5" s="2">
        <v>1</v>
      </c>
      <c r="B5" s="2">
        <f>'[1]80'!D10</f>
        <v>35010200001</v>
      </c>
      <c r="C5" s="1" t="str">
        <f>'[1]80'!E10</f>
        <v>Donorojo</v>
      </c>
      <c r="D5" s="2">
        <f>'[1]80'!B10</f>
        <v>350101</v>
      </c>
      <c r="E5" s="1" t="str">
        <f>'[1]80'!C10</f>
        <v>Donorojo</v>
      </c>
      <c r="F5" s="3">
        <v>7</v>
      </c>
      <c r="G5" s="3">
        <v>8378</v>
      </c>
      <c r="H5" s="3">
        <v>0</v>
      </c>
      <c r="I5" s="4">
        <f t="shared" ref="I5:I28" si="0">H5/G5*100</f>
        <v>0</v>
      </c>
      <c r="J5" s="3">
        <v>8324</v>
      </c>
      <c r="K5" s="4">
        <f t="shared" ref="K5:K28" si="1">J5/G5*100</f>
        <v>99.355454762473144</v>
      </c>
      <c r="L5" s="3">
        <v>35</v>
      </c>
      <c r="M5" s="4">
        <f t="shared" ref="M5:M28" si="2">L5/G5*100</f>
        <v>0.41776080210074001</v>
      </c>
      <c r="N5" s="3">
        <v>19</v>
      </c>
      <c r="O5" s="4">
        <f t="shared" ref="O5:O28" si="3">N5/G5*100</f>
        <v>0.22678443542611601</v>
      </c>
      <c r="P5" s="5">
        <v>0</v>
      </c>
      <c r="Q5" s="6">
        <f t="shared" ref="Q5:Q28" si="4">P5/G5*100</f>
        <v>0</v>
      </c>
      <c r="R5" s="7">
        <f t="shared" ref="R5:R28" si="5">G5-(H5+J5+L5+N5+P5)</f>
        <v>0</v>
      </c>
      <c r="S5" s="6">
        <f t="shared" ref="S5:S28" si="6">R5/G5*100</f>
        <v>0</v>
      </c>
      <c r="T5" s="7">
        <f t="shared" ref="T5:T28" si="7">H5+J5+L5+N5+P5</f>
        <v>8378</v>
      </c>
      <c r="U5" s="8">
        <f t="shared" ref="U5:U28" si="8">T5/G5*100</f>
        <v>100</v>
      </c>
    </row>
    <row r="6" spans="1:21" x14ac:dyDescent="0.25">
      <c r="A6" s="2">
        <v>2</v>
      </c>
      <c r="B6" s="2">
        <f>'[1]80'!D11</f>
        <v>35010200002</v>
      </c>
      <c r="C6" s="1" t="str">
        <f>'[1]80'!E11</f>
        <v>Kalak</v>
      </c>
      <c r="D6" s="2"/>
      <c r="E6" s="1"/>
      <c r="F6" s="3">
        <v>5</v>
      </c>
      <c r="G6" s="3">
        <v>5042</v>
      </c>
      <c r="H6" s="3">
        <v>0</v>
      </c>
      <c r="I6" s="4">
        <f t="shared" si="0"/>
        <v>0</v>
      </c>
      <c r="J6" s="3">
        <v>4775</v>
      </c>
      <c r="K6" s="4">
        <f t="shared" si="1"/>
        <v>94.704482348274496</v>
      </c>
      <c r="L6" s="3">
        <v>166</v>
      </c>
      <c r="M6" s="4">
        <f t="shared" si="2"/>
        <v>3.2923443078143593</v>
      </c>
      <c r="N6" s="3">
        <v>101</v>
      </c>
      <c r="O6" s="4">
        <f t="shared" si="3"/>
        <v>2.0031733439111465</v>
      </c>
      <c r="P6" s="5">
        <v>0</v>
      </c>
      <c r="Q6" s="6">
        <f t="shared" si="4"/>
        <v>0</v>
      </c>
      <c r="R6" s="7">
        <f t="shared" si="5"/>
        <v>0</v>
      </c>
      <c r="S6" s="6">
        <f t="shared" si="6"/>
        <v>0</v>
      </c>
      <c r="T6" s="7">
        <f t="shared" si="7"/>
        <v>5042</v>
      </c>
      <c r="U6" s="8">
        <f t="shared" si="8"/>
        <v>100</v>
      </c>
    </row>
    <row r="7" spans="1:21" x14ac:dyDescent="0.25">
      <c r="A7" s="2">
        <v>3</v>
      </c>
      <c r="B7" s="2">
        <f>'[1]80'!D12</f>
        <v>35010200003</v>
      </c>
      <c r="C7" s="1" t="str">
        <f>'[1]80'!E12</f>
        <v>Punung</v>
      </c>
      <c r="D7" s="2">
        <f>'[1]80'!B12</f>
        <v>350102</v>
      </c>
      <c r="E7" s="1" t="str">
        <f>'[1]80'!C12</f>
        <v>Punung</v>
      </c>
      <c r="F7" s="3">
        <v>9</v>
      </c>
      <c r="G7" s="3">
        <v>7981</v>
      </c>
      <c r="H7" s="3">
        <v>0</v>
      </c>
      <c r="I7" s="4">
        <f t="shared" si="0"/>
        <v>0</v>
      </c>
      <c r="J7" s="3">
        <v>7906</v>
      </c>
      <c r="K7" s="4">
        <f t="shared" si="1"/>
        <v>99.060268136824959</v>
      </c>
      <c r="L7" s="3">
        <v>33</v>
      </c>
      <c r="M7" s="4">
        <f t="shared" si="2"/>
        <v>0.41348201979701793</v>
      </c>
      <c r="N7" s="3">
        <v>42</v>
      </c>
      <c r="O7" s="4">
        <f t="shared" si="3"/>
        <v>0.52624984337802283</v>
      </c>
      <c r="P7" s="5">
        <v>0</v>
      </c>
      <c r="Q7" s="6">
        <f t="shared" si="4"/>
        <v>0</v>
      </c>
      <c r="R7" s="7">
        <f t="shared" si="5"/>
        <v>0</v>
      </c>
      <c r="S7" s="6">
        <f t="shared" si="6"/>
        <v>0</v>
      </c>
      <c r="T7" s="7">
        <f t="shared" si="7"/>
        <v>7981</v>
      </c>
      <c r="U7" s="8">
        <f t="shared" si="8"/>
        <v>100</v>
      </c>
    </row>
    <row r="8" spans="1:21" x14ac:dyDescent="0.25">
      <c r="A8" s="2">
        <v>4</v>
      </c>
      <c r="B8" s="2">
        <f>'[1]80'!D13</f>
        <v>35010200004</v>
      </c>
      <c r="C8" s="1" t="str">
        <f>'[1]80'!E13</f>
        <v>Gondosari</v>
      </c>
      <c r="D8" s="2"/>
      <c r="E8" s="1"/>
      <c r="F8" s="3">
        <v>4</v>
      </c>
      <c r="G8" s="3">
        <v>4920</v>
      </c>
      <c r="H8" s="3">
        <v>0</v>
      </c>
      <c r="I8" s="4">
        <f t="shared" si="0"/>
        <v>0</v>
      </c>
      <c r="J8" s="3">
        <v>4654</v>
      </c>
      <c r="K8" s="4">
        <f t="shared" si="1"/>
        <v>94.59349593495935</v>
      </c>
      <c r="L8" s="3">
        <v>49</v>
      </c>
      <c r="M8" s="4">
        <f t="shared" si="2"/>
        <v>0.99593495934959353</v>
      </c>
      <c r="N8" s="3">
        <v>217</v>
      </c>
      <c r="O8" s="4">
        <f t="shared" si="3"/>
        <v>4.4105691056910565</v>
      </c>
      <c r="P8" s="5">
        <v>0</v>
      </c>
      <c r="Q8" s="6">
        <f t="shared" si="4"/>
        <v>0</v>
      </c>
      <c r="R8" s="7">
        <f t="shared" si="5"/>
        <v>0</v>
      </c>
      <c r="S8" s="6">
        <f t="shared" si="6"/>
        <v>0</v>
      </c>
      <c r="T8" s="7">
        <f t="shared" si="7"/>
        <v>4920</v>
      </c>
      <c r="U8" s="8">
        <f t="shared" si="8"/>
        <v>100</v>
      </c>
    </row>
    <row r="9" spans="1:21" x14ac:dyDescent="0.25">
      <c r="A9" s="2">
        <v>5</v>
      </c>
      <c r="B9" s="2">
        <f>'[1]80'!D14</f>
        <v>35010200005</v>
      </c>
      <c r="C9" s="1" t="str">
        <f>'[1]80'!E14</f>
        <v>Pringkuku</v>
      </c>
      <c r="D9" s="2">
        <f>'[1]80'!B14</f>
        <v>350103</v>
      </c>
      <c r="E9" s="1" t="str">
        <f>'[1]80'!C14</f>
        <v>Pringkuku</v>
      </c>
      <c r="F9" s="3">
        <v>8</v>
      </c>
      <c r="G9" s="3">
        <v>7725</v>
      </c>
      <c r="H9" s="3">
        <v>0</v>
      </c>
      <c r="I9" s="4">
        <f t="shared" si="0"/>
        <v>0</v>
      </c>
      <c r="J9" s="3">
        <v>7383</v>
      </c>
      <c r="K9" s="4">
        <f t="shared" si="1"/>
        <v>95.572815533980588</v>
      </c>
      <c r="L9" s="3">
        <v>150</v>
      </c>
      <c r="M9" s="4">
        <f t="shared" si="2"/>
        <v>1.9417475728155338</v>
      </c>
      <c r="N9" s="3">
        <v>192</v>
      </c>
      <c r="O9" s="4">
        <f t="shared" si="3"/>
        <v>2.4854368932038837</v>
      </c>
      <c r="P9" s="5">
        <v>0</v>
      </c>
      <c r="Q9" s="6">
        <f t="shared" si="4"/>
        <v>0</v>
      </c>
      <c r="R9" s="7">
        <f t="shared" si="5"/>
        <v>0</v>
      </c>
      <c r="S9" s="6">
        <f t="shared" si="6"/>
        <v>0</v>
      </c>
      <c r="T9" s="7">
        <f t="shared" si="7"/>
        <v>7725</v>
      </c>
      <c r="U9" s="8">
        <f t="shared" si="8"/>
        <v>100</v>
      </c>
    </row>
    <row r="10" spans="1:21" x14ac:dyDescent="0.25">
      <c r="A10" s="2">
        <v>6</v>
      </c>
      <c r="B10" s="2">
        <f>'[1]80'!D15</f>
        <v>35010200006</v>
      </c>
      <c r="C10" s="1" t="str">
        <f>'[1]80'!E15</f>
        <v>Candi</v>
      </c>
      <c r="D10" s="2"/>
      <c r="E10" s="1"/>
      <c r="F10" s="3">
        <v>5</v>
      </c>
      <c r="G10" s="3">
        <v>3760</v>
      </c>
      <c r="H10" s="3">
        <v>1</v>
      </c>
      <c r="I10" s="4">
        <f t="shared" si="0"/>
        <v>2.6595744680851064E-2</v>
      </c>
      <c r="J10" s="3">
        <v>3209</v>
      </c>
      <c r="K10" s="4">
        <f t="shared" si="1"/>
        <v>85.34574468085107</v>
      </c>
      <c r="L10" s="3">
        <v>307</v>
      </c>
      <c r="M10" s="4">
        <f t="shared" si="2"/>
        <v>8.164893617021276</v>
      </c>
      <c r="N10" s="3">
        <v>243</v>
      </c>
      <c r="O10" s="4">
        <f t="shared" si="3"/>
        <v>6.462765957446809</v>
      </c>
      <c r="P10" s="5">
        <v>0</v>
      </c>
      <c r="Q10" s="6">
        <f t="shared" si="4"/>
        <v>0</v>
      </c>
      <c r="R10" s="7">
        <f t="shared" si="5"/>
        <v>0</v>
      </c>
      <c r="S10" s="6">
        <f t="shared" si="6"/>
        <v>0</v>
      </c>
      <c r="T10" s="7">
        <f t="shared" si="7"/>
        <v>3760</v>
      </c>
      <c r="U10" s="8">
        <f t="shared" si="8"/>
        <v>100</v>
      </c>
    </row>
    <row r="11" spans="1:21" x14ac:dyDescent="0.25">
      <c r="A11" s="2">
        <v>7</v>
      </c>
      <c r="B11" s="2">
        <f>'[1]80'!D16</f>
        <v>35010200007</v>
      </c>
      <c r="C11" s="1" t="str">
        <f>'[1]80'!E16</f>
        <v>Pacitan</v>
      </c>
      <c r="D11" s="2">
        <f>'[1]80'!B16</f>
        <v>350104</v>
      </c>
      <c r="E11" s="1" t="str">
        <f>'[1]80'!C16</f>
        <v>Pacitan</v>
      </c>
      <c r="F11" s="3">
        <v>10</v>
      </c>
      <c r="G11" s="3">
        <v>8331</v>
      </c>
      <c r="H11" s="3">
        <v>70</v>
      </c>
      <c r="I11" s="4">
        <f t="shared" si="0"/>
        <v>0.84023526587444475</v>
      </c>
      <c r="J11" s="3">
        <v>8208</v>
      </c>
      <c r="K11" s="4">
        <f t="shared" si="1"/>
        <v>98.523586604249189</v>
      </c>
      <c r="L11" s="3">
        <v>53</v>
      </c>
      <c r="M11" s="4">
        <f t="shared" si="2"/>
        <v>0.63617812987636535</v>
      </c>
      <c r="N11" s="3">
        <v>0</v>
      </c>
      <c r="O11" s="4">
        <f t="shared" si="3"/>
        <v>0</v>
      </c>
      <c r="P11" s="5">
        <v>0</v>
      </c>
      <c r="Q11" s="6">
        <f t="shared" si="4"/>
        <v>0</v>
      </c>
      <c r="R11" s="7">
        <f t="shared" si="5"/>
        <v>0</v>
      </c>
      <c r="S11" s="6">
        <f t="shared" si="6"/>
        <v>0</v>
      </c>
      <c r="T11" s="7">
        <f t="shared" si="7"/>
        <v>8331</v>
      </c>
      <c r="U11" s="8">
        <f t="shared" si="8"/>
        <v>100</v>
      </c>
    </row>
    <row r="12" spans="1:21" x14ac:dyDescent="0.25">
      <c r="A12" s="2">
        <v>8</v>
      </c>
      <c r="B12" s="2">
        <f>'[1]80'!D17</f>
        <v>35010200008</v>
      </c>
      <c r="C12" s="1" t="str">
        <f>'[1]80'!E17</f>
        <v>Tanjungsari</v>
      </c>
      <c r="D12" s="2"/>
      <c r="E12" s="1"/>
      <c r="F12" s="3">
        <v>15</v>
      </c>
      <c r="G12" s="3">
        <v>17270</v>
      </c>
      <c r="H12" s="3">
        <v>3965</v>
      </c>
      <c r="I12" s="4">
        <f t="shared" si="0"/>
        <v>22.958888245512448</v>
      </c>
      <c r="J12" s="3">
        <v>12453</v>
      </c>
      <c r="K12" s="4">
        <f t="shared" si="1"/>
        <v>72.107701215981464</v>
      </c>
      <c r="L12" s="3">
        <v>663</v>
      </c>
      <c r="M12" s="4">
        <f t="shared" si="2"/>
        <v>3.8390272148233935</v>
      </c>
      <c r="N12" s="3">
        <v>189</v>
      </c>
      <c r="O12" s="4">
        <f t="shared" si="3"/>
        <v>1.0943833236826868</v>
      </c>
      <c r="P12" s="5">
        <v>0</v>
      </c>
      <c r="Q12" s="6">
        <f t="shared" si="4"/>
        <v>0</v>
      </c>
      <c r="R12" s="7">
        <f t="shared" si="5"/>
        <v>0</v>
      </c>
      <c r="S12" s="6">
        <f t="shared" si="6"/>
        <v>0</v>
      </c>
      <c r="T12" s="7">
        <f t="shared" si="7"/>
        <v>17270</v>
      </c>
      <c r="U12" s="8">
        <f t="shared" si="8"/>
        <v>100</v>
      </c>
    </row>
    <row r="13" spans="1:21" x14ac:dyDescent="0.25">
      <c r="A13" s="2">
        <v>9</v>
      </c>
      <c r="B13" s="2">
        <f>'[1]80'!D18</f>
        <v>35010200009</v>
      </c>
      <c r="C13" s="1" t="str">
        <f>'[1]80'!E18</f>
        <v>Kebonagung</v>
      </c>
      <c r="D13" s="2">
        <f>'[1]80'!B18</f>
        <v>350105</v>
      </c>
      <c r="E13" s="1" t="str">
        <f>'[1]80'!C18</f>
        <v>Kebonagung</v>
      </c>
      <c r="F13" s="3">
        <v>12</v>
      </c>
      <c r="G13" s="3">
        <v>8264</v>
      </c>
      <c r="H13" s="3">
        <v>1</v>
      </c>
      <c r="I13" s="4">
        <f t="shared" si="0"/>
        <v>1.2100677637947725E-2</v>
      </c>
      <c r="J13" s="3">
        <v>7347</v>
      </c>
      <c r="K13" s="4">
        <f t="shared" si="1"/>
        <v>88.903678606001932</v>
      </c>
      <c r="L13" s="3">
        <v>732</v>
      </c>
      <c r="M13" s="4">
        <f t="shared" si="2"/>
        <v>8.8576960309777348</v>
      </c>
      <c r="N13" s="3">
        <v>184</v>
      </c>
      <c r="O13" s="4">
        <f t="shared" si="3"/>
        <v>2.2265246853823815</v>
      </c>
      <c r="P13" s="5">
        <v>0</v>
      </c>
      <c r="Q13" s="6">
        <f t="shared" si="4"/>
        <v>0</v>
      </c>
      <c r="R13" s="7">
        <f t="shared" si="5"/>
        <v>0</v>
      </c>
      <c r="S13" s="6">
        <f t="shared" si="6"/>
        <v>0</v>
      </c>
      <c r="T13" s="7">
        <f t="shared" si="7"/>
        <v>8264</v>
      </c>
      <c r="U13" s="8">
        <f t="shared" si="8"/>
        <v>100</v>
      </c>
    </row>
    <row r="14" spans="1:21" x14ac:dyDescent="0.25">
      <c r="A14" s="2">
        <v>10</v>
      </c>
      <c r="B14" s="2">
        <f>'[1]80'!D19</f>
        <v>35010200010</v>
      </c>
      <c r="C14" s="1" t="str">
        <f>'[1]80'!E19</f>
        <v>Ketrowonojoyo</v>
      </c>
      <c r="D14" s="2"/>
      <c r="E14" s="1"/>
      <c r="F14" s="3">
        <v>7</v>
      </c>
      <c r="G14" s="3">
        <v>5951</v>
      </c>
      <c r="H14" s="3">
        <v>33</v>
      </c>
      <c r="I14" s="4">
        <f t="shared" si="0"/>
        <v>0.55452865064695012</v>
      </c>
      <c r="J14" s="3">
        <v>4971</v>
      </c>
      <c r="K14" s="4">
        <f t="shared" si="1"/>
        <v>83.53217946563602</v>
      </c>
      <c r="L14" s="3">
        <v>325</v>
      </c>
      <c r="M14" s="4">
        <f t="shared" si="2"/>
        <v>5.4612670139472357</v>
      </c>
      <c r="N14" s="3">
        <v>622</v>
      </c>
      <c r="O14" s="4">
        <f t="shared" si="3"/>
        <v>10.452024869769787</v>
      </c>
      <c r="P14" s="5">
        <v>0</v>
      </c>
      <c r="Q14" s="6">
        <f t="shared" si="4"/>
        <v>0</v>
      </c>
      <c r="R14" s="7">
        <f t="shared" si="5"/>
        <v>0</v>
      </c>
      <c r="S14" s="6">
        <f t="shared" si="6"/>
        <v>0</v>
      </c>
      <c r="T14" s="7">
        <f t="shared" si="7"/>
        <v>5951</v>
      </c>
      <c r="U14" s="8">
        <f t="shared" si="8"/>
        <v>100</v>
      </c>
    </row>
    <row r="15" spans="1:21" x14ac:dyDescent="0.25">
      <c r="A15" s="2">
        <v>11</v>
      </c>
      <c r="B15" s="2">
        <f>'[1]80'!D20</f>
        <v>35010200011</v>
      </c>
      <c r="C15" s="1" t="str">
        <f>'[1]80'!E20</f>
        <v>Arjosari</v>
      </c>
      <c r="D15" s="2">
        <f>'[1]80'!B20</f>
        <v>350106</v>
      </c>
      <c r="E15" s="1" t="str">
        <f>'[1]80'!C20</f>
        <v>Arjosari</v>
      </c>
      <c r="F15" s="3">
        <v>12</v>
      </c>
      <c r="G15" s="3">
        <v>11793</v>
      </c>
      <c r="H15" s="3">
        <v>0</v>
      </c>
      <c r="I15" s="4">
        <f t="shared" si="0"/>
        <v>0</v>
      </c>
      <c r="J15" s="3">
        <v>10450</v>
      </c>
      <c r="K15" s="4">
        <f t="shared" si="1"/>
        <v>88.611888408377851</v>
      </c>
      <c r="L15" s="3">
        <v>309</v>
      </c>
      <c r="M15" s="4">
        <f t="shared" si="2"/>
        <v>2.6201984227931825</v>
      </c>
      <c r="N15" s="3">
        <v>1034</v>
      </c>
      <c r="O15" s="4">
        <f t="shared" si="3"/>
        <v>8.7679131688289669</v>
      </c>
      <c r="P15" s="5">
        <v>0</v>
      </c>
      <c r="Q15" s="6">
        <f t="shared" si="4"/>
        <v>0</v>
      </c>
      <c r="R15" s="7">
        <f t="shared" si="5"/>
        <v>0</v>
      </c>
      <c r="S15" s="6">
        <f t="shared" si="6"/>
        <v>0</v>
      </c>
      <c r="T15" s="7">
        <f t="shared" si="7"/>
        <v>11793</v>
      </c>
      <c r="U15" s="8">
        <f t="shared" si="8"/>
        <v>100</v>
      </c>
    </row>
    <row r="16" spans="1:21" x14ac:dyDescent="0.25">
      <c r="A16" s="2">
        <v>12</v>
      </c>
      <c r="B16" s="2">
        <f>'[1]80'!D21</f>
        <v>35010200012</v>
      </c>
      <c r="C16" s="1" t="str">
        <f>'[1]80'!E21</f>
        <v>Kedungbendo</v>
      </c>
      <c r="D16" s="2"/>
      <c r="E16" s="1"/>
      <c r="F16" s="3">
        <v>5</v>
      </c>
      <c r="G16" s="3">
        <v>3344</v>
      </c>
      <c r="H16" s="3">
        <v>0</v>
      </c>
      <c r="I16" s="4">
        <f t="shared" si="0"/>
        <v>0</v>
      </c>
      <c r="J16" s="3">
        <v>2781</v>
      </c>
      <c r="K16" s="4">
        <f t="shared" si="1"/>
        <v>83.163875598086122</v>
      </c>
      <c r="L16" s="3">
        <v>156</v>
      </c>
      <c r="M16" s="4">
        <f t="shared" si="2"/>
        <v>4.6650717703349285</v>
      </c>
      <c r="N16" s="3">
        <v>407</v>
      </c>
      <c r="O16" s="4">
        <f t="shared" si="3"/>
        <v>12.171052631578947</v>
      </c>
      <c r="P16" s="5">
        <v>0</v>
      </c>
      <c r="Q16" s="6">
        <f t="shared" si="4"/>
        <v>0</v>
      </c>
      <c r="R16" s="7">
        <f t="shared" si="5"/>
        <v>0</v>
      </c>
      <c r="S16" s="6">
        <f t="shared" si="6"/>
        <v>0</v>
      </c>
      <c r="T16" s="7">
        <f t="shared" si="7"/>
        <v>3344</v>
      </c>
      <c r="U16" s="8">
        <f t="shared" si="8"/>
        <v>100</v>
      </c>
    </row>
    <row r="17" spans="1:21" x14ac:dyDescent="0.25">
      <c r="A17" s="2">
        <v>13</v>
      </c>
      <c r="B17" s="2">
        <f>'[1]80'!D22</f>
        <v>35010200013</v>
      </c>
      <c r="C17" s="1" t="str">
        <f>'[1]80'!E22</f>
        <v>Nawangan</v>
      </c>
      <c r="D17" s="2">
        <f>'[1]80'!B22</f>
        <v>350107</v>
      </c>
      <c r="E17" s="1" t="str">
        <f>'[1]80'!C22</f>
        <v>Nawangan</v>
      </c>
      <c r="F17" s="3">
        <v>5</v>
      </c>
      <c r="G17" s="3">
        <v>8132</v>
      </c>
      <c r="H17" s="3">
        <v>0</v>
      </c>
      <c r="I17" s="4">
        <f t="shared" si="0"/>
        <v>0</v>
      </c>
      <c r="J17" s="3">
        <v>5990</v>
      </c>
      <c r="K17" s="4">
        <f t="shared" si="1"/>
        <v>73.659616330546001</v>
      </c>
      <c r="L17" s="3">
        <v>376</v>
      </c>
      <c r="M17" s="4">
        <f t="shared" si="2"/>
        <v>4.6237088047220851</v>
      </c>
      <c r="N17" s="3">
        <v>1766</v>
      </c>
      <c r="O17" s="4">
        <f t="shared" si="3"/>
        <v>21.716674864731921</v>
      </c>
      <c r="P17" s="5">
        <v>0</v>
      </c>
      <c r="Q17" s="6">
        <f t="shared" si="4"/>
        <v>0</v>
      </c>
      <c r="R17" s="7">
        <f t="shared" si="5"/>
        <v>0</v>
      </c>
      <c r="S17" s="6">
        <f t="shared" si="6"/>
        <v>0</v>
      </c>
      <c r="T17" s="7">
        <f t="shared" si="7"/>
        <v>8132</v>
      </c>
      <c r="U17" s="8">
        <f t="shared" si="8"/>
        <v>100</v>
      </c>
    </row>
    <row r="18" spans="1:21" x14ac:dyDescent="0.25">
      <c r="A18" s="2">
        <v>14</v>
      </c>
      <c r="B18" s="2">
        <f>'[1]80'!D23</f>
        <v>35010200014</v>
      </c>
      <c r="C18" s="1" t="str">
        <f>'[1]80'!E23</f>
        <v>Pakis Baru</v>
      </c>
      <c r="D18" s="2"/>
      <c r="E18" s="1"/>
      <c r="F18" s="3">
        <v>4</v>
      </c>
      <c r="G18" s="3">
        <v>7922</v>
      </c>
      <c r="H18" s="3">
        <v>0</v>
      </c>
      <c r="I18" s="4">
        <f t="shared" si="0"/>
        <v>0</v>
      </c>
      <c r="J18" s="3">
        <v>6498</v>
      </c>
      <c r="K18" s="4">
        <f t="shared" si="1"/>
        <v>82.024741226962888</v>
      </c>
      <c r="L18" s="3">
        <v>454</v>
      </c>
      <c r="M18" s="4">
        <f t="shared" si="2"/>
        <v>5.7308760414036861</v>
      </c>
      <c r="N18" s="3">
        <v>970</v>
      </c>
      <c r="O18" s="4">
        <f t="shared" si="3"/>
        <v>12.244382731633426</v>
      </c>
      <c r="P18" s="5">
        <v>0</v>
      </c>
      <c r="Q18" s="6">
        <f t="shared" si="4"/>
        <v>0</v>
      </c>
      <c r="R18" s="7">
        <f t="shared" si="5"/>
        <v>0</v>
      </c>
      <c r="S18" s="6">
        <f t="shared" si="6"/>
        <v>0</v>
      </c>
      <c r="T18" s="7">
        <f t="shared" si="7"/>
        <v>7922</v>
      </c>
      <c r="U18" s="8">
        <f t="shared" si="8"/>
        <v>100</v>
      </c>
    </row>
    <row r="19" spans="1:21" x14ac:dyDescent="0.25">
      <c r="A19" s="2">
        <v>15</v>
      </c>
      <c r="B19" s="2">
        <f>'[1]80'!D24</f>
        <v>35010200015</v>
      </c>
      <c r="C19" s="1" t="str">
        <f>'[1]80'!E24</f>
        <v>Bandar</v>
      </c>
      <c r="D19" s="2">
        <f>'[1]80'!B24</f>
        <v>350108</v>
      </c>
      <c r="E19" s="1" t="str">
        <f>'[1]80'!C24</f>
        <v>Bandar</v>
      </c>
      <c r="F19" s="3">
        <v>4</v>
      </c>
      <c r="G19" s="3">
        <v>9005</v>
      </c>
      <c r="H19" s="3">
        <v>0</v>
      </c>
      <c r="I19" s="4">
        <f t="shared" si="0"/>
        <v>0</v>
      </c>
      <c r="J19" s="3">
        <v>5731</v>
      </c>
      <c r="K19" s="4">
        <f t="shared" si="1"/>
        <v>63.642420877290398</v>
      </c>
      <c r="L19" s="3">
        <v>1057</v>
      </c>
      <c r="M19" s="4">
        <f t="shared" si="2"/>
        <v>11.737923375902277</v>
      </c>
      <c r="N19" s="3">
        <v>2217</v>
      </c>
      <c r="O19" s="4">
        <f t="shared" si="3"/>
        <v>24.619655746807329</v>
      </c>
      <c r="P19" s="5">
        <v>0</v>
      </c>
      <c r="Q19" s="6">
        <f t="shared" si="4"/>
        <v>0</v>
      </c>
      <c r="R19" s="7">
        <f t="shared" si="5"/>
        <v>0</v>
      </c>
      <c r="S19" s="6">
        <f t="shared" si="6"/>
        <v>0</v>
      </c>
      <c r="T19" s="7">
        <f t="shared" si="7"/>
        <v>9005</v>
      </c>
      <c r="U19" s="8">
        <f t="shared" si="8"/>
        <v>100</v>
      </c>
    </row>
    <row r="20" spans="1:21" x14ac:dyDescent="0.25">
      <c r="A20" s="2">
        <v>16</v>
      </c>
      <c r="B20" s="2">
        <f>'[1]80'!D25</f>
        <v>35010200016</v>
      </c>
      <c r="C20" s="1" t="str">
        <f>'[1]80'!E25</f>
        <v>Jeruk</v>
      </c>
      <c r="D20" s="2"/>
      <c r="E20" s="1"/>
      <c r="F20" s="3">
        <v>4</v>
      </c>
      <c r="G20" s="3">
        <v>6644</v>
      </c>
      <c r="H20" s="3">
        <v>0</v>
      </c>
      <c r="I20" s="4">
        <f t="shared" si="0"/>
        <v>0</v>
      </c>
      <c r="J20" s="3">
        <v>4540</v>
      </c>
      <c r="K20" s="4">
        <f t="shared" si="1"/>
        <v>68.332329921733887</v>
      </c>
      <c r="L20" s="3">
        <v>327</v>
      </c>
      <c r="M20" s="4">
        <f t="shared" si="2"/>
        <v>4.921733895243829</v>
      </c>
      <c r="N20" s="3">
        <v>1777</v>
      </c>
      <c r="O20" s="4">
        <f t="shared" si="3"/>
        <v>26.745936183022273</v>
      </c>
      <c r="P20" s="5">
        <v>0</v>
      </c>
      <c r="Q20" s="6">
        <f t="shared" si="4"/>
        <v>0</v>
      </c>
      <c r="R20" s="7">
        <f t="shared" si="5"/>
        <v>0</v>
      </c>
      <c r="S20" s="6">
        <f t="shared" si="6"/>
        <v>0</v>
      </c>
      <c r="T20" s="7">
        <f t="shared" si="7"/>
        <v>6644</v>
      </c>
      <c r="U20" s="8">
        <f t="shared" si="8"/>
        <v>100</v>
      </c>
    </row>
    <row r="21" spans="1:21" x14ac:dyDescent="0.25">
      <c r="A21" s="2">
        <v>17</v>
      </c>
      <c r="B21" s="2">
        <f>'[1]80'!D26</f>
        <v>35010200017</v>
      </c>
      <c r="C21" s="1" t="str">
        <f>'[1]80'!E26</f>
        <v>Tegalombo</v>
      </c>
      <c r="D21" s="2">
        <f>'[1]80'!B26</f>
        <v>350109</v>
      </c>
      <c r="E21" s="1" t="str">
        <f>'[1]80'!C26</f>
        <v>Tegalombo</v>
      </c>
      <c r="F21" s="3">
        <v>7</v>
      </c>
      <c r="G21" s="3">
        <v>10802</v>
      </c>
      <c r="H21" s="3">
        <v>0</v>
      </c>
      <c r="I21" s="4">
        <f t="shared" si="0"/>
        <v>0</v>
      </c>
      <c r="J21" s="3">
        <v>7343</v>
      </c>
      <c r="K21" s="4">
        <f t="shared" si="1"/>
        <v>67.978152194038145</v>
      </c>
      <c r="L21" s="3">
        <v>454</v>
      </c>
      <c r="M21" s="4">
        <f t="shared" si="2"/>
        <v>4.2029253841881129</v>
      </c>
      <c r="N21" s="3">
        <v>3005</v>
      </c>
      <c r="O21" s="4">
        <f t="shared" si="3"/>
        <v>27.818922421773745</v>
      </c>
      <c r="P21" s="5">
        <v>0</v>
      </c>
      <c r="Q21" s="6">
        <f t="shared" si="4"/>
        <v>0</v>
      </c>
      <c r="R21" s="7">
        <f t="shared" si="5"/>
        <v>0</v>
      </c>
      <c r="S21" s="6">
        <f t="shared" si="6"/>
        <v>0</v>
      </c>
      <c r="T21" s="7">
        <f t="shared" si="7"/>
        <v>10802</v>
      </c>
      <c r="U21" s="8">
        <f t="shared" si="8"/>
        <v>100</v>
      </c>
    </row>
    <row r="22" spans="1:21" x14ac:dyDescent="0.25">
      <c r="A22" s="2">
        <v>18</v>
      </c>
      <c r="B22" s="2">
        <f>'[1]80'!D27</f>
        <v>35010200018</v>
      </c>
      <c r="C22" s="1" t="str">
        <f>'[1]80'!E27</f>
        <v>Gemaharjo</v>
      </c>
      <c r="D22" s="2"/>
      <c r="E22" s="1"/>
      <c r="F22" s="3">
        <v>4</v>
      </c>
      <c r="G22" s="3">
        <v>5721</v>
      </c>
      <c r="H22" s="3">
        <v>0</v>
      </c>
      <c r="I22" s="4">
        <f t="shared" si="0"/>
        <v>0</v>
      </c>
      <c r="J22" s="3">
        <v>4005</v>
      </c>
      <c r="K22" s="4">
        <f t="shared" si="1"/>
        <v>70.005243838489775</v>
      </c>
      <c r="L22" s="3">
        <v>65</v>
      </c>
      <c r="M22" s="4">
        <f t="shared" si="2"/>
        <v>1.1361650061178115</v>
      </c>
      <c r="N22" s="3">
        <v>1651</v>
      </c>
      <c r="O22" s="4">
        <f t="shared" si="3"/>
        <v>28.858591155392414</v>
      </c>
      <c r="P22" s="5">
        <v>0</v>
      </c>
      <c r="Q22" s="6">
        <f t="shared" si="4"/>
        <v>0</v>
      </c>
      <c r="R22" s="7">
        <f t="shared" si="5"/>
        <v>0</v>
      </c>
      <c r="S22" s="6">
        <f t="shared" si="6"/>
        <v>0</v>
      </c>
      <c r="T22" s="7">
        <f t="shared" si="7"/>
        <v>5721</v>
      </c>
      <c r="U22" s="8">
        <f t="shared" si="8"/>
        <v>100</v>
      </c>
    </row>
    <row r="23" spans="1:21" x14ac:dyDescent="0.25">
      <c r="A23" s="2">
        <v>19</v>
      </c>
      <c r="B23" s="2">
        <f>'[1]80'!D28</f>
        <v>35010200019</v>
      </c>
      <c r="C23" s="1" t="s">
        <v>17</v>
      </c>
      <c r="D23" s="2">
        <v>350110</v>
      </c>
      <c r="E23" s="1" t="s">
        <v>17</v>
      </c>
      <c r="F23" s="3">
        <v>12</v>
      </c>
      <c r="G23" s="3">
        <v>19050</v>
      </c>
      <c r="H23" s="3">
        <v>0</v>
      </c>
      <c r="I23" s="4">
        <f t="shared" si="0"/>
        <v>0</v>
      </c>
      <c r="J23" s="3">
        <v>13760</v>
      </c>
      <c r="K23" s="4">
        <f t="shared" si="1"/>
        <v>72.230971128608928</v>
      </c>
      <c r="L23" s="3">
        <v>2618</v>
      </c>
      <c r="M23" s="4">
        <f t="shared" si="2"/>
        <v>13.742782152230969</v>
      </c>
      <c r="N23" s="3">
        <v>2672</v>
      </c>
      <c r="O23" s="4">
        <f t="shared" si="3"/>
        <v>14.026246719160104</v>
      </c>
      <c r="P23" s="5">
        <v>0</v>
      </c>
      <c r="Q23" s="6">
        <f t="shared" si="4"/>
        <v>0</v>
      </c>
      <c r="R23" s="7">
        <f t="shared" si="5"/>
        <v>0</v>
      </c>
      <c r="S23" s="6">
        <f t="shared" si="6"/>
        <v>0</v>
      </c>
      <c r="T23" s="7">
        <f t="shared" si="7"/>
        <v>19050</v>
      </c>
      <c r="U23" s="8">
        <f t="shared" si="8"/>
        <v>100</v>
      </c>
    </row>
    <row r="24" spans="1:21" x14ac:dyDescent="0.25">
      <c r="A24" s="2">
        <v>20</v>
      </c>
      <c r="B24" s="2">
        <f>'[1]80'!D29</f>
        <v>35010200020</v>
      </c>
      <c r="C24" s="9" t="s">
        <v>20</v>
      </c>
      <c r="D24" s="10"/>
      <c r="E24" s="9"/>
      <c r="F24" s="3">
        <v>5</v>
      </c>
      <c r="G24" s="3">
        <v>9336</v>
      </c>
      <c r="H24" s="3">
        <v>0</v>
      </c>
      <c r="I24" s="4">
        <f t="shared" si="0"/>
        <v>0</v>
      </c>
      <c r="J24" s="3">
        <v>7870</v>
      </c>
      <c r="K24" s="4">
        <f t="shared" si="1"/>
        <v>84.297343616109686</v>
      </c>
      <c r="L24" s="3">
        <v>27</v>
      </c>
      <c r="M24" s="4">
        <f t="shared" si="2"/>
        <v>0.28920308483290486</v>
      </c>
      <c r="N24" s="3">
        <v>1439</v>
      </c>
      <c r="O24" s="4">
        <f t="shared" si="3"/>
        <v>15.413453299057412</v>
      </c>
      <c r="P24" s="5">
        <v>0</v>
      </c>
      <c r="Q24" s="6">
        <f t="shared" si="4"/>
        <v>0</v>
      </c>
      <c r="R24" s="7">
        <f t="shared" si="5"/>
        <v>0</v>
      </c>
      <c r="S24" s="6">
        <f t="shared" si="6"/>
        <v>0</v>
      </c>
      <c r="T24" s="7">
        <f t="shared" si="7"/>
        <v>9336</v>
      </c>
      <c r="U24" s="8">
        <f t="shared" si="8"/>
        <v>100</v>
      </c>
    </row>
    <row r="25" spans="1:21" x14ac:dyDescent="0.25">
      <c r="A25" s="2">
        <v>21</v>
      </c>
      <c r="B25" s="2">
        <f>'[1]80'!D30</f>
        <v>35010200021</v>
      </c>
      <c r="C25" s="9" t="s">
        <v>18</v>
      </c>
      <c r="D25" s="10">
        <v>350111</v>
      </c>
      <c r="E25" s="9" t="s">
        <v>18</v>
      </c>
      <c r="F25" s="3">
        <v>12</v>
      </c>
      <c r="G25" s="3">
        <v>9841</v>
      </c>
      <c r="H25" s="3">
        <v>0</v>
      </c>
      <c r="I25" s="4">
        <f t="shared" si="0"/>
        <v>0</v>
      </c>
      <c r="J25" s="3">
        <v>9137</v>
      </c>
      <c r="K25" s="4">
        <f t="shared" si="1"/>
        <v>92.846255461843313</v>
      </c>
      <c r="L25" s="3">
        <v>80</v>
      </c>
      <c r="M25" s="4">
        <f t="shared" si="2"/>
        <v>0.81292551569962412</v>
      </c>
      <c r="N25" s="3">
        <v>624</v>
      </c>
      <c r="O25" s="4">
        <f t="shared" si="3"/>
        <v>6.3408190224570671</v>
      </c>
      <c r="P25" s="5">
        <v>0</v>
      </c>
      <c r="Q25" s="6">
        <f t="shared" si="4"/>
        <v>0</v>
      </c>
      <c r="R25" s="7">
        <f t="shared" si="5"/>
        <v>0</v>
      </c>
      <c r="S25" s="6">
        <f t="shared" si="6"/>
        <v>0</v>
      </c>
      <c r="T25" s="7">
        <f t="shared" si="7"/>
        <v>9841</v>
      </c>
      <c r="U25" s="8">
        <f t="shared" si="8"/>
        <v>100</v>
      </c>
    </row>
    <row r="26" spans="1:21" x14ac:dyDescent="0.25">
      <c r="A26" s="2">
        <v>22</v>
      </c>
      <c r="B26" s="2">
        <f>'[1]80'!D31</f>
        <v>35010200022</v>
      </c>
      <c r="C26" s="9" t="s">
        <v>21</v>
      </c>
      <c r="D26" s="10"/>
      <c r="E26" s="9"/>
      <c r="F26" s="3">
        <v>6</v>
      </c>
      <c r="G26" s="3">
        <v>5053</v>
      </c>
      <c r="H26" s="3">
        <v>0</v>
      </c>
      <c r="I26" s="4">
        <f t="shared" si="0"/>
        <v>0</v>
      </c>
      <c r="J26" s="3">
        <v>4148</v>
      </c>
      <c r="K26" s="4">
        <f t="shared" si="1"/>
        <v>82.08984761527806</v>
      </c>
      <c r="L26" s="3">
        <v>522</v>
      </c>
      <c r="M26" s="4">
        <f t="shared" si="2"/>
        <v>10.330496734613101</v>
      </c>
      <c r="N26" s="3">
        <v>383</v>
      </c>
      <c r="O26" s="4">
        <f t="shared" si="3"/>
        <v>7.5796556501088466</v>
      </c>
      <c r="P26" s="5">
        <v>0</v>
      </c>
      <c r="Q26" s="6">
        <f t="shared" si="4"/>
        <v>0</v>
      </c>
      <c r="R26" s="7">
        <f t="shared" si="5"/>
        <v>0</v>
      </c>
      <c r="S26" s="6">
        <f t="shared" si="6"/>
        <v>0</v>
      </c>
      <c r="T26" s="7">
        <f t="shared" si="7"/>
        <v>5053</v>
      </c>
      <c r="U26" s="8">
        <f t="shared" si="8"/>
        <v>100</v>
      </c>
    </row>
    <row r="27" spans="1:21" x14ac:dyDescent="0.25">
      <c r="A27" s="2">
        <v>23</v>
      </c>
      <c r="B27" s="2">
        <f>'[1]80'!D32</f>
        <v>35010200023</v>
      </c>
      <c r="C27" s="9" t="s">
        <v>19</v>
      </c>
      <c r="D27" s="10">
        <v>350112</v>
      </c>
      <c r="E27" s="9" t="s">
        <v>19</v>
      </c>
      <c r="F27" s="3">
        <v>6</v>
      </c>
      <c r="G27" s="3">
        <v>6490</v>
      </c>
      <c r="H27" s="3">
        <v>0</v>
      </c>
      <c r="I27" s="4">
        <f t="shared" si="0"/>
        <v>0</v>
      </c>
      <c r="J27" s="3">
        <v>4677</v>
      </c>
      <c r="K27" s="4">
        <f t="shared" si="1"/>
        <v>72.064714946070879</v>
      </c>
      <c r="L27" s="3">
        <v>185</v>
      </c>
      <c r="M27" s="4">
        <f t="shared" si="2"/>
        <v>2.8505392912172574</v>
      </c>
      <c r="N27" s="3">
        <v>1628</v>
      </c>
      <c r="O27" s="4">
        <f t="shared" si="3"/>
        <v>25.084745762711862</v>
      </c>
      <c r="P27" s="5">
        <v>0</v>
      </c>
      <c r="Q27" s="6">
        <f t="shared" si="4"/>
        <v>0</v>
      </c>
      <c r="R27" s="7">
        <f t="shared" si="5"/>
        <v>0</v>
      </c>
      <c r="S27" s="6">
        <f t="shared" si="6"/>
        <v>0</v>
      </c>
      <c r="T27" s="7">
        <f t="shared" si="7"/>
        <v>6490</v>
      </c>
      <c r="U27" s="8">
        <f t="shared" si="8"/>
        <v>100</v>
      </c>
    </row>
    <row r="28" spans="1:21" x14ac:dyDescent="0.25">
      <c r="A28" s="2">
        <v>24</v>
      </c>
      <c r="B28" s="2">
        <f>'[1]80'!D33</f>
        <v>35010200024</v>
      </c>
      <c r="C28" s="9" t="s">
        <v>22</v>
      </c>
      <c r="D28" s="10"/>
      <c r="E28" s="9"/>
      <c r="F28" s="3">
        <v>4</v>
      </c>
      <c r="G28" s="3">
        <v>4137</v>
      </c>
      <c r="H28" s="3">
        <v>0</v>
      </c>
      <c r="I28" s="4">
        <f t="shared" si="0"/>
        <v>0</v>
      </c>
      <c r="J28" s="3">
        <v>3592</v>
      </c>
      <c r="K28" s="4">
        <f t="shared" si="1"/>
        <v>86.826202562243168</v>
      </c>
      <c r="L28" s="3">
        <v>147</v>
      </c>
      <c r="M28" s="4">
        <f t="shared" si="2"/>
        <v>3.5532994923857872</v>
      </c>
      <c r="N28" s="3">
        <v>398</v>
      </c>
      <c r="O28" s="4">
        <f t="shared" si="3"/>
        <v>9.6204979453710404</v>
      </c>
      <c r="P28" s="5">
        <v>0</v>
      </c>
      <c r="Q28" s="6">
        <f t="shared" si="4"/>
        <v>0</v>
      </c>
      <c r="R28" s="7">
        <f t="shared" si="5"/>
        <v>0</v>
      </c>
      <c r="S28" s="6">
        <f t="shared" si="6"/>
        <v>0</v>
      </c>
      <c r="T28" s="7">
        <f t="shared" si="7"/>
        <v>4137</v>
      </c>
      <c r="U28" s="8">
        <f t="shared" si="8"/>
        <v>100</v>
      </c>
    </row>
    <row r="29" spans="1:21" x14ac:dyDescent="0.25">
      <c r="A29" s="13" t="s">
        <v>14</v>
      </c>
      <c r="B29" s="14"/>
      <c r="C29" s="14"/>
      <c r="D29" s="14"/>
      <c r="E29" s="15"/>
      <c r="F29" s="7">
        <f t="shared" ref="F29:H29" si="9">SUM(F5:F28)</f>
        <v>172</v>
      </c>
      <c r="G29" s="7">
        <f t="shared" si="9"/>
        <v>194892</v>
      </c>
      <c r="H29" s="7">
        <f t="shared" si="9"/>
        <v>4070</v>
      </c>
      <c r="I29" s="4">
        <f>H29/G29*100</f>
        <v>2.0883361040986803</v>
      </c>
      <c r="J29" s="7">
        <f>SUM(J5:J28)</f>
        <v>159752</v>
      </c>
      <c r="K29" s="4">
        <f>J29/G29*100</f>
        <v>81.969501056995668</v>
      </c>
      <c r="L29" s="7">
        <f>SUM(L5:L28)</f>
        <v>9290</v>
      </c>
      <c r="M29" s="4">
        <f>L29/G29*100</f>
        <v>4.7667426061613609</v>
      </c>
      <c r="N29" s="7">
        <f>SUM(N5:N28)</f>
        <v>21780</v>
      </c>
      <c r="O29" s="4">
        <f>N29/G29*100</f>
        <v>11.175420232744289</v>
      </c>
      <c r="P29" s="6">
        <f>SUM(P5:P28)</f>
        <v>0</v>
      </c>
      <c r="Q29" s="6">
        <f>P29/G29*100</f>
        <v>0</v>
      </c>
      <c r="R29" s="7">
        <f>G29-(H29+J29+L29+N29+P29)</f>
        <v>0</v>
      </c>
      <c r="S29" s="6">
        <f>R29/G29*100</f>
        <v>0</v>
      </c>
      <c r="T29" s="7">
        <f>SUM(T5:T28)</f>
        <v>194892</v>
      </c>
      <c r="U29" s="8">
        <f>T29/G29*100</f>
        <v>100</v>
      </c>
    </row>
  </sheetData>
  <mergeCells count="24">
    <mergeCell ref="M3:M4"/>
    <mergeCell ref="N3:N4"/>
    <mergeCell ref="A1:A4"/>
    <mergeCell ref="B1:B4"/>
    <mergeCell ref="C1:C4"/>
    <mergeCell ref="D1:D4"/>
    <mergeCell ref="E1:E4"/>
    <mergeCell ref="F1:F4"/>
    <mergeCell ref="U3:U4"/>
    <mergeCell ref="A29:E29"/>
    <mergeCell ref="O3:O4"/>
    <mergeCell ref="P3:P4"/>
    <mergeCell ref="Q3:Q4"/>
    <mergeCell ref="R3:R4"/>
    <mergeCell ref="S3:S4"/>
    <mergeCell ref="T3:T4"/>
    <mergeCell ref="G1:G4"/>
    <mergeCell ref="H1:S2"/>
    <mergeCell ref="T1:U2"/>
    <mergeCell ref="H3:H4"/>
    <mergeCell ref="I3:I4"/>
    <mergeCell ref="J3:J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2025-07-11T06:30:52Z</dcterms:created>
  <dcterms:modified xsi:type="dcterms:W3CDTF">2025-07-11T06:41:47Z</dcterms:modified>
</cp:coreProperties>
</file>