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1" documentId="8_{ED7D5B17-E6E9-4018-ABDA-1C1726F0372E}" xr6:coauthVersionLast="47" xr6:coauthVersionMax="47" xr10:uidLastSave="{AE776B1D-9B3B-45CB-BA19-127F094BDEDC}"/>
  <bookViews>
    <workbookView xWindow="-105" yWindow="0" windowWidth="14610" windowHeight="15585" xr2:uid="{779390E7-24F2-4A36-808C-F795BB2BC20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K29" i="1"/>
  <c r="L29" i="1" s="1"/>
  <c r="I29" i="1"/>
  <c r="J29" i="1" s="1"/>
  <c r="G29" i="1"/>
  <c r="F29" i="1"/>
  <c r="M28" i="1"/>
  <c r="L28" i="1"/>
  <c r="J28" i="1"/>
  <c r="H28" i="1"/>
  <c r="E22" i="1"/>
  <c r="D22" i="1"/>
  <c r="M27" i="1"/>
  <c r="L27" i="1"/>
  <c r="J27" i="1"/>
  <c r="H27" i="1"/>
  <c r="E21" i="1"/>
  <c r="D21" i="1"/>
  <c r="C21" i="1"/>
  <c r="B21" i="1"/>
  <c r="M26" i="1"/>
  <c r="L26" i="1"/>
  <c r="J26" i="1"/>
  <c r="H26" i="1"/>
  <c r="E20" i="1"/>
  <c r="D20" i="1"/>
  <c r="M25" i="1"/>
  <c r="N25" i="1" s="1"/>
  <c r="L25" i="1"/>
  <c r="J25" i="1"/>
  <c r="H25" i="1"/>
  <c r="E19" i="1"/>
  <c r="D19" i="1"/>
  <c r="C19" i="1"/>
  <c r="B19" i="1"/>
  <c r="M24" i="1"/>
  <c r="N24" i="1" s="1"/>
  <c r="L24" i="1"/>
  <c r="J24" i="1"/>
  <c r="H24" i="1"/>
  <c r="E18" i="1"/>
  <c r="D18" i="1"/>
  <c r="M23" i="1"/>
  <c r="L23" i="1"/>
  <c r="J23" i="1"/>
  <c r="H23" i="1"/>
  <c r="E17" i="1"/>
  <c r="D17" i="1"/>
  <c r="C17" i="1"/>
  <c r="B17" i="1"/>
  <c r="M22" i="1"/>
  <c r="L22" i="1"/>
  <c r="J22" i="1"/>
  <c r="H22" i="1"/>
  <c r="E16" i="1"/>
  <c r="D16" i="1"/>
  <c r="M21" i="1"/>
  <c r="N21" i="1" s="1"/>
  <c r="L21" i="1"/>
  <c r="J21" i="1"/>
  <c r="H21" i="1"/>
  <c r="E15" i="1"/>
  <c r="D15" i="1"/>
  <c r="C15" i="1"/>
  <c r="B15" i="1"/>
  <c r="M20" i="1"/>
  <c r="N20" i="1" s="1"/>
  <c r="L20" i="1"/>
  <c r="J20" i="1"/>
  <c r="H20" i="1"/>
  <c r="E14" i="1"/>
  <c r="D14" i="1"/>
  <c r="M19" i="1"/>
  <c r="L19" i="1"/>
  <c r="J19" i="1"/>
  <c r="H19" i="1"/>
  <c r="E13" i="1"/>
  <c r="D13" i="1"/>
  <c r="C13" i="1"/>
  <c r="B13" i="1"/>
  <c r="M18" i="1"/>
  <c r="L18" i="1"/>
  <c r="J18" i="1"/>
  <c r="H18" i="1"/>
  <c r="E12" i="1"/>
  <c r="D12" i="1"/>
  <c r="M17" i="1"/>
  <c r="N17" i="1" s="1"/>
  <c r="L17" i="1"/>
  <c r="J17" i="1"/>
  <c r="H17" i="1"/>
  <c r="E11" i="1"/>
  <c r="D11" i="1"/>
  <c r="C11" i="1"/>
  <c r="B11" i="1"/>
  <c r="M16" i="1"/>
  <c r="N16" i="1" s="1"/>
  <c r="L16" i="1"/>
  <c r="J16" i="1"/>
  <c r="H16" i="1"/>
  <c r="E10" i="1"/>
  <c r="D10" i="1"/>
  <c r="M15" i="1"/>
  <c r="L15" i="1"/>
  <c r="J15" i="1"/>
  <c r="H15" i="1"/>
  <c r="E9" i="1"/>
  <c r="D9" i="1"/>
  <c r="C9" i="1"/>
  <c r="B9" i="1"/>
  <c r="M14" i="1"/>
  <c r="L14" i="1"/>
  <c r="J14" i="1"/>
  <c r="H14" i="1"/>
  <c r="E8" i="1"/>
  <c r="D8" i="1"/>
  <c r="M13" i="1"/>
  <c r="N13" i="1" s="1"/>
  <c r="L13" i="1"/>
  <c r="J13" i="1"/>
  <c r="H13" i="1"/>
  <c r="E7" i="1"/>
  <c r="D7" i="1"/>
  <c r="C7" i="1"/>
  <c r="B7" i="1"/>
  <c r="M12" i="1"/>
  <c r="N12" i="1" s="1"/>
  <c r="L12" i="1"/>
  <c r="J12" i="1"/>
  <c r="H12" i="1"/>
  <c r="E6" i="1"/>
  <c r="D6" i="1"/>
  <c r="M11" i="1"/>
  <c r="L11" i="1"/>
  <c r="J11" i="1"/>
  <c r="H11" i="1"/>
  <c r="E5" i="1"/>
  <c r="D5" i="1"/>
  <c r="C5" i="1"/>
  <c r="B5" i="1"/>
  <c r="M10" i="1"/>
  <c r="L10" i="1"/>
  <c r="J10" i="1"/>
  <c r="H10" i="1"/>
  <c r="M9" i="1"/>
  <c r="L9" i="1"/>
  <c r="J9" i="1"/>
  <c r="H9" i="1"/>
  <c r="M8" i="1"/>
  <c r="L8" i="1"/>
  <c r="J8" i="1"/>
  <c r="H8" i="1"/>
  <c r="M7" i="1"/>
  <c r="L7" i="1"/>
  <c r="J7" i="1"/>
  <c r="H7" i="1"/>
  <c r="M6" i="1"/>
  <c r="L6" i="1"/>
  <c r="J6" i="1"/>
  <c r="H6" i="1"/>
  <c r="M5" i="1"/>
  <c r="L5" i="1"/>
  <c r="J5" i="1"/>
  <c r="H5" i="1"/>
  <c r="H29" i="1" s="1"/>
  <c r="N28" i="1" l="1"/>
  <c r="N5" i="1"/>
  <c r="N6" i="1"/>
  <c r="N7" i="1"/>
  <c r="N8" i="1"/>
  <c r="N9" i="1"/>
  <c r="N10" i="1"/>
  <c r="N11" i="1"/>
  <c r="N14" i="1"/>
  <c r="N15" i="1"/>
  <c r="N18" i="1"/>
  <c r="N19" i="1"/>
  <c r="N22" i="1"/>
  <c r="N23" i="1"/>
  <c r="N26" i="1"/>
  <c r="N27" i="1"/>
  <c r="M29" i="1"/>
  <c r="N29" i="1" s="1"/>
</calcChain>
</file>

<file path=xl/sharedStrings.xml><?xml version="1.0" encoding="utf-8"?>
<sst xmlns="http://schemas.openxmlformats.org/spreadsheetml/2006/main" count="27" uniqueCount="19">
  <si>
    <t>NO</t>
  </si>
  <si>
    <t>KECAMATAN</t>
  </si>
  <si>
    <t>PUSKESMAS</t>
  </si>
  <si>
    <t>USIA LANJUT (60TAHUN+)</t>
  </si>
  <si>
    <t>JUMLAH</t>
  </si>
  <si>
    <t>MENDAPAT SKRINING KESEHATAN SESUAI STANDAR</t>
  </si>
  <si>
    <t>L</t>
  </si>
  <si>
    <t>P</t>
  </si>
  <si>
    <t>L+P</t>
  </si>
  <si>
    <t>%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</si>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</sst>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7" fontId="2" fillId="0" borderId="1" xfId="0" applyNumberFormat="1" applyFont="1" applyBorder="1" applyAlignment="1">
      <alignment horizontal="right" vertical="center"/>
    </xf>
    <xf numFmtId="37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37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11">
          <cell r="B11">
            <v>350101</v>
          </cell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34CB5-8745-4045-8809-1489B7467413}">
  <dimension ref="A1:N29"/>
  <sheetViews>
    <sheetView tabSelected="1" topLeftCell="D1" workbookViewId="0">
      <selection activeCell="R12" sqref="R12"/>
    </sheetView>
  </sheetViews>
  <sheetFormatPr defaultRowHeight="15" x14ac:dyDescent="0.25"/>
  <cols>
    <col min="2" max="2" width="11" customWidth="1"/>
    <col min="3" max="3" width="12.7109375" customWidth="1"/>
    <col min="4" max="4" width="16.28515625" customWidth="1"/>
    <col min="5" max="5" width="15.140625" customWidth="1"/>
  </cols>
  <sheetData>
    <row r="1" spans="1:14" x14ac:dyDescent="0.25">
      <c r="A1" s="1" t="s">
        <v>0</v>
      </c>
      <c r="B1" s="2" t="s">
        <v>11</v>
      </c>
      <c r="C1" s="1" t="s">
        <v>1</v>
      </c>
      <c r="D1" s="2" t="s">
        <v>12</v>
      </c>
      <c r="E1" s="1" t="s">
        <v>2</v>
      </c>
      <c r="F1" s="3" t="s">
        <v>3</v>
      </c>
      <c r="G1" s="4"/>
      <c r="H1" s="4"/>
      <c r="I1" s="4"/>
      <c r="J1" s="4"/>
      <c r="K1" s="4"/>
      <c r="L1" s="4"/>
      <c r="M1" s="4"/>
      <c r="N1" s="5"/>
    </row>
    <row r="2" spans="1:14" x14ac:dyDescent="0.25">
      <c r="A2" s="5"/>
      <c r="B2" s="2"/>
      <c r="C2" s="5"/>
      <c r="D2" s="2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5"/>
      <c r="B3" s="2"/>
      <c r="C3" s="5"/>
      <c r="D3" s="2"/>
      <c r="E3" s="5"/>
      <c r="F3" s="1" t="s">
        <v>4</v>
      </c>
      <c r="G3" s="5"/>
      <c r="H3" s="5"/>
      <c r="I3" s="3" t="s">
        <v>5</v>
      </c>
      <c r="J3" s="5"/>
      <c r="K3" s="5"/>
      <c r="L3" s="5"/>
      <c r="M3" s="5"/>
      <c r="N3" s="5"/>
    </row>
    <row r="4" spans="1:14" x14ac:dyDescent="0.25">
      <c r="A4" s="5"/>
      <c r="B4" s="2"/>
      <c r="C4" s="5"/>
      <c r="D4" s="2"/>
      <c r="E4" s="5"/>
      <c r="F4" s="6" t="s">
        <v>6</v>
      </c>
      <c r="G4" s="6" t="s">
        <v>7</v>
      </c>
      <c r="H4" s="6" t="s">
        <v>8</v>
      </c>
      <c r="I4" s="6" t="s">
        <v>6</v>
      </c>
      <c r="J4" s="6" t="s">
        <v>9</v>
      </c>
      <c r="K4" s="6" t="s">
        <v>7</v>
      </c>
      <c r="L4" s="6" t="s">
        <v>9</v>
      </c>
      <c r="M4" s="6" t="s">
        <v>8</v>
      </c>
      <c r="N4" s="6" t="s">
        <v>9</v>
      </c>
    </row>
    <row r="5" spans="1:14" x14ac:dyDescent="0.25">
      <c r="A5" s="7">
        <v>1</v>
      </c>
      <c r="B5" s="7">
        <f>'[1]53'!B11</f>
        <v>350101</v>
      </c>
      <c r="C5" s="8" t="str">
        <f>'[1]9'!C9</f>
        <v>Donorojo</v>
      </c>
      <c r="D5" s="7">
        <f>'[1]53'!D11</f>
        <v>35010200001</v>
      </c>
      <c r="E5" s="8" t="str">
        <f>'[1]9'!E9</f>
        <v>Donorojo</v>
      </c>
      <c r="F5" s="9">
        <v>2225</v>
      </c>
      <c r="G5" s="9">
        <v>2537</v>
      </c>
      <c r="H5" s="10">
        <f t="shared" ref="H5:H28" si="0">SUM(F5:G5)</f>
        <v>4762</v>
      </c>
      <c r="I5" s="9">
        <v>1577</v>
      </c>
      <c r="J5" s="11">
        <f t="shared" ref="J5:J29" si="1">I5/F5*100</f>
        <v>70.876404494382015</v>
      </c>
      <c r="K5" s="9">
        <v>2502</v>
      </c>
      <c r="L5" s="11">
        <f t="shared" ref="L5:L29" si="2">K5/G5*100</f>
        <v>98.620417816318479</v>
      </c>
      <c r="M5" s="10">
        <f t="shared" ref="M5:M29" si="3">SUM(I5,K5)</f>
        <v>4079</v>
      </c>
      <c r="N5" s="11">
        <f t="shared" ref="N5:N29" si="4">M5/H5*100</f>
        <v>85.657286854262921</v>
      </c>
    </row>
    <row r="6" spans="1:14" x14ac:dyDescent="0.25">
      <c r="A6" s="7">
        <v>2</v>
      </c>
      <c r="B6" s="7"/>
      <c r="C6" s="8"/>
      <c r="D6" s="7">
        <f>'[1]53'!D12</f>
        <v>35010200002</v>
      </c>
      <c r="E6" s="8" t="str">
        <f>'[1]9'!E10</f>
        <v>Kalak</v>
      </c>
      <c r="F6" s="9">
        <v>1413</v>
      </c>
      <c r="G6" s="9">
        <v>1626</v>
      </c>
      <c r="H6" s="10">
        <f t="shared" si="0"/>
        <v>3039</v>
      </c>
      <c r="I6" s="9">
        <v>1405</v>
      </c>
      <c r="J6" s="11">
        <f t="shared" si="1"/>
        <v>99.433828733191788</v>
      </c>
      <c r="K6" s="9">
        <v>1764</v>
      </c>
      <c r="L6" s="11">
        <f t="shared" si="2"/>
        <v>108.4870848708487</v>
      </c>
      <c r="M6" s="10">
        <f t="shared" si="3"/>
        <v>3169</v>
      </c>
      <c r="N6" s="11">
        <f t="shared" si="4"/>
        <v>104.27772293517606</v>
      </c>
    </row>
    <row r="7" spans="1:14" x14ac:dyDescent="0.25">
      <c r="A7" s="7">
        <v>3</v>
      </c>
      <c r="B7" s="7">
        <f>'[1]53'!B13</f>
        <v>350102</v>
      </c>
      <c r="C7" s="8" t="str">
        <f>'[1]9'!C11</f>
        <v>Punung</v>
      </c>
      <c r="D7" s="7">
        <f>'[1]53'!D13</f>
        <v>35010200003</v>
      </c>
      <c r="E7" s="8" t="str">
        <f>'[1]9'!E11</f>
        <v>Punung</v>
      </c>
      <c r="F7" s="9">
        <v>2187</v>
      </c>
      <c r="G7" s="9">
        <v>2529</v>
      </c>
      <c r="H7" s="10">
        <f t="shared" si="0"/>
        <v>4716</v>
      </c>
      <c r="I7" s="9">
        <v>2387</v>
      </c>
      <c r="J7" s="11">
        <f t="shared" si="1"/>
        <v>109.14494741655236</v>
      </c>
      <c r="K7" s="9">
        <v>2753</v>
      </c>
      <c r="L7" s="11">
        <f t="shared" si="2"/>
        <v>108.8572558323448</v>
      </c>
      <c r="M7" s="10">
        <f t="shared" si="3"/>
        <v>5140</v>
      </c>
      <c r="N7" s="11">
        <f t="shared" si="4"/>
        <v>108.99067005937235</v>
      </c>
    </row>
    <row r="8" spans="1:14" x14ac:dyDescent="0.25">
      <c r="A8" s="7">
        <v>4</v>
      </c>
      <c r="B8" s="7"/>
      <c r="C8" s="8"/>
      <c r="D8" s="7">
        <f>'[1]53'!D14</f>
        <v>35010200004</v>
      </c>
      <c r="E8" s="8" t="str">
        <f>'[1]9'!E12</f>
        <v>Gondosari</v>
      </c>
      <c r="F8" s="9">
        <v>1321</v>
      </c>
      <c r="G8" s="9">
        <v>1486</v>
      </c>
      <c r="H8" s="10">
        <f t="shared" si="0"/>
        <v>2807</v>
      </c>
      <c r="I8" s="9">
        <v>1321</v>
      </c>
      <c r="J8" s="11">
        <f t="shared" si="1"/>
        <v>100</v>
      </c>
      <c r="K8" s="9">
        <v>1660</v>
      </c>
      <c r="L8" s="11">
        <f t="shared" si="2"/>
        <v>111.70928667563931</v>
      </c>
      <c r="M8" s="10">
        <f t="shared" si="3"/>
        <v>2981</v>
      </c>
      <c r="N8" s="11">
        <f t="shared" si="4"/>
        <v>106.19878874242966</v>
      </c>
    </row>
    <row r="9" spans="1:14" x14ac:dyDescent="0.25">
      <c r="A9" s="7">
        <v>5</v>
      </c>
      <c r="B9" s="7">
        <f>'[1]53'!B15</f>
        <v>350103</v>
      </c>
      <c r="C9" s="8" t="str">
        <f>'[1]9'!C13</f>
        <v>Pringkuku</v>
      </c>
      <c r="D9" s="7">
        <f>'[1]53'!D15</f>
        <v>35010200005</v>
      </c>
      <c r="E9" s="8" t="str">
        <f>'[1]9'!E13</f>
        <v>Pringkuku</v>
      </c>
      <c r="F9" s="9">
        <v>2113</v>
      </c>
      <c r="G9" s="9">
        <v>2384</v>
      </c>
      <c r="H9" s="10">
        <f t="shared" si="0"/>
        <v>4497</v>
      </c>
      <c r="I9" s="9">
        <v>1609</v>
      </c>
      <c r="J9" s="11">
        <f t="shared" si="1"/>
        <v>76.147657359204928</v>
      </c>
      <c r="K9" s="9">
        <v>2374</v>
      </c>
      <c r="L9" s="11">
        <f t="shared" si="2"/>
        <v>99.580536912751683</v>
      </c>
      <c r="M9" s="10">
        <f t="shared" si="3"/>
        <v>3983</v>
      </c>
      <c r="N9" s="11">
        <f t="shared" si="4"/>
        <v>88.570157883033133</v>
      </c>
    </row>
    <row r="10" spans="1:14" x14ac:dyDescent="0.25">
      <c r="A10" s="7">
        <v>6</v>
      </c>
      <c r="B10" s="7"/>
      <c r="C10" s="8"/>
      <c r="D10" s="7">
        <f>'[1]53'!D16</f>
        <v>35010200006</v>
      </c>
      <c r="E10" s="8" t="str">
        <f>'[1]9'!E14</f>
        <v>Candi</v>
      </c>
      <c r="F10" s="9">
        <v>1071</v>
      </c>
      <c r="G10" s="9">
        <v>1199</v>
      </c>
      <c r="H10" s="10">
        <f t="shared" si="0"/>
        <v>2270</v>
      </c>
      <c r="I10" s="9">
        <v>1013</v>
      </c>
      <c r="J10" s="11">
        <f t="shared" si="1"/>
        <v>94.584500466853399</v>
      </c>
      <c r="K10" s="9">
        <v>1325</v>
      </c>
      <c r="L10" s="11">
        <f t="shared" si="2"/>
        <v>110.50875729774812</v>
      </c>
      <c r="M10" s="10">
        <f t="shared" si="3"/>
        <v>2338</v>
      </c>
      <c r="N10" s="11">
        <f t="shared" si="4"/>
        <v>102.99559471365637</v>
      </c>
    </row>
    <row r="11" spans="1:14" x14ac:dyDescent="0.25">
      <c r="A11" s="7">
        <v>7</v>
      </c>
      <c r="B11" s="7">
        <f>'[1]53'!B17</f>
        <v>350104</v>
      </c>
      <c r="C11" s="8" t="str">
        <f>'[1]9'!C15</f>
        <v>Pacitan</v>
      </c>
      <c r="D11" s="7">
        <f>'[1]53'!D17</f>
        <v>35010200007</v>
      </c>
      <c r="E11" s="8" t="str">
        <f>'[1]9'!E15</f>
        <v>Pacitan</v>
      </c>
      <c r="F11" s="9">
        <v>2409</v>
      </c>
      <c r="G11" s="9">
        <v>2690</v>
      </c>
      <c r="H11" s="10">
        <f t="shared" si="0"/>
        <v>5099</v>
      </c>
      <c r="I11" s="9">
        <v>1263</v>
      </c>
      <c r="J11" s="11">
        <f t="shared" si="1"/>
        <v>52.428393524283933</v>
      </c>
      <c r="K11" s="9">
        <v>3539</v>
      </c>
      <c r="L11" s="11">
        <f t="shared" si="2"/>
        <v>131.5613382899628</v>
      </c>
      <c r="M11" s="10">
        <f t="shared" si="3"/>
        <v>4802</v>
      </c>
      <c r="N11" s="11">
        <f t="shared" si="4"/>
        <v>94.175328495783489</v>
      </c>
    </row>
    <row r="12" spans="1:14" x14ac:dyDescent="0.25">
      <c r="A12" s="7">
        <v>8</v>
      </c>
      <c r="B12" s="7"/>
      <c r="C12" s="8"/>
      <c r="D12" s="7">
        <f>'[1]53'!D18</f>
        <v>35010200008</v>
      </c>
      <c r="E12" s="8" t="str">
        <f>'[1]9'!E16</f>
        <v>Tanjungsari</v>
      </c>
      <c r="F12" s="9">
        <v>5017</v>
      </c>
      <c r="G12" s="9">
        <v>5655</v>
      </c>
      <c r="H12" s="10">
        <f t="shared" si="0"/>
        <v>10672</v>
      </c>
      <c r="I12" s="9">
        <v>4802</v>
      </c>
      <c r="J12" s="11">
        <f t="shared" si="1"/>
        <v>95.714570460434516</v>
      </c>
      <c r="K12" s="9">
        <v>5273</v>
      </c>
      <c r="L12" s="11">
        <f t="shared" si="2"/>
        <v>93.244916003536687</v>
      </c>
      <c r="M12" s="10">
        <f t="shared" si="3"/>
        <v>10075</v>
      </c>
      <c r="N12" s="11">
        <f t="shared" si="4"/>
        <v>94.405922038980506</v>
      </c>
    </row>
    <row r="13" spans="1:14" x14ac:dyDescent="0.25">
      <c r="A13" s="7">
        <v>9</v>
      </c>
      <c r="B13" s="7">
        <f>'[1]53'!B19</f>
        <v>350105</v>
      </c>
      <c r="C13" s="8" t="str">
        <f>'[1]9'!C17</f>
        <v>Kebonagung</v>
      </c>
      <c r="D13" s="7">
        <f>'[1]53'!D19</f>
        <v>35010200009</v>
      </c>
      <c r="E13" s="8" t="str">
        <f>'[1]9'!E17</f>
        <v>Kebonagung</v>
      </c>
      <c r="F13" s="9">
        <v>2612</v>
      </c>
      <c r="G13" s="9">
        <v>2810</v>
      </c>
      <c r="H13" s="10">
        <f t="shared" si="0"/>
        <v>5422</v>
      </c>
      <c r="I13" s="9">
        <v>2297</v>
      </c>
      <c r="J13" s="11">
        <f t="shared" si="1"/>
        <v>87.940275650842267</v>
      </c>
      <c r="K13" s="9">
        <v>2321</v>
      </c>
      <c r="L13" s="11">
        <f t="shared" si="2"/>
        <v>82.597864768683266</v>
      </c>
      <c r="M13" s="10">
        <f t="shared" si="3"/>
        <v>4618</v>
      </c>
      <c r="N13" s="11">
        <f t="shared" si="4"/>
        <v>85.171523423091116</v>
      </c>
    </row>
    <row r="14" spans="1:14" x14ac:dyDescent="0.25">
      <c r="A14" s="7">
        <v>10</v>
      </c>
      <c r="B14" s="7"/>
      <c r="C14" s="8"/>
      <c r="D14" s="7">
        <f>'[1]53'!D20</f>
        <v>35010200010</v>
      </c>
      <c r="E14" s="8" t="str">
        <f>'[1]9'!E18</f>
        <v>Ketrowonojoyo</v>
      </c>
      <c r="F14" s="9">
        <v>1979</v>
      </c>
      <c r="G14" s="9">
        <v>2143</v>
      </c>
      <c r="H14" s="10">
        <f t="shared" si="0"/>
        <v>4122</v>
      </c>
      <c r="I14" s="9">
        <v>1687</v>
      </c>
      <c r="J14" s="11">
        <f t="shared" si="1"/>
        <v>85.245073269327946</v>
      </c>
      <c r="K14" s="9">
        <v>1813</v>
      </c>
      <c r="L14" s="11">
        <f t="shared" si="2"/>
        <v>84.601026598226781</v>
      </c>
      <c r="M14" s="10">
        <f t="shared" si="3"/>
        <v>3500</v>
      </c>
      <c r="N14" s="11">
        <f t="shared" si="4"/>
        <v>84.910237748665693</v>
      </c>
    </row>
    <row r="15" spans="1:14" x14ac:dyDescent="0.25">
      <c r="A15" s="7">
        <v>11</v>
      </c>
      <c r="B15" s="7">
        <f>'[1]53'!B21</f>
        <v>350106</v>
      </c>
      <c r="C15" s="8" t="str">
        <f>'[1]9'!C19</f>
        <v>Arjosari</v>
      </c>
      <c r="D15" s="7">
        <f>'[1]53'!D21</f>
        <v>35010200011</v>
      </c>
      <c r="E15" s="8" t="str">
        <f>'[1]9'!E19</f>
        <v>Arjosari</v>
      </c>
      <c r="F15" s="9">
        <v>3105</v>
      </c>
      <c r="G15" s="9">
        <v>3449</v>
      </c>
      <c r="H15" s="10">
        <f t="shared" si="0"/>
        <v>6554</v>
      </c>
      <c r="I15" s="9">
        <v>2386</v>
      </c>
      <c r="J15" s="11">
        <f t="shared" si="1"/>
        <v>76.843800322061199</v>
      </c>
      <c r="K15" s="9">
        <v>3851</v>
      </c>
      <c r="L15" s="11">
        <f t="shared" si="2"/>
        <v>111.65555233400985</v>
      </c>
      <c r="M15" s="10">
        <f t="shared" si="3"/>
        <v>6237</v>
      </c>
      <c r="N15" s="11">
        <f t="shared" si="4"/>
        <v>95.163259078425384</v>
      </c>
    </row>
    <row r="16" spans="1:14" x14ac:dyDescent="0.25">
      <c r="A16" s="7">
        <v>12</v>
      </c>
      <c r="B16" s="7"/>
      <c r="C16" s="8"/>
      <c r="D16" s="7">
        <f>'[1]53'!D22</f>
        <v>35010200012</v>
      </c>
      <c r="E16" s="8" t="str">
        <f>'[1]9'!E20</f>
        <v>Kedungbendo</v>
      </c>
      <c r="F16" s="9">
        <v>948</v>
      </c>
      <c r="G16" s="9">
        <v>1063</v>
      </c>
      <c r="H16" s="10">
        <f t="shared" si="0"/>
        <v>2011</v>
      </c>
      <c r="I16" s="9">
        <v>705</v>
      </c>
      <c r="J16" s="11">
        <f t="shared" si="1"/>
        <v>74.367088607594937</v>
      </c>
      <c r="K16" s="9">
        <v>1130</v>
      </c>
      <c r="L16" s="11">
        <f t="shared" si="2"/>
        <v>106.30291627469425</v>
      </c>
      <c r="M16" s="10">
        <f t="shared" si="3"/>
        <v>1835</v>
      </c>
      <c r="N16" s="11">
        <f t="shared" si="4"/>
        <v>91.248135256091501</v>
      </c>
    </row>
    <row r="17" spans="1:14" x14ac:dyDescent="0.25">
      <c r="A17" s="7">
        <v>13</v>
      </c>
      <c r="B17" s="7">
        <f>'[1]53'!B23</f>
        <v>350107</v>
      </c>
      <c r="C17" s="8" t="str">
        <f>'[1]9'!C21</f>
        <v>Nawangan</v>
      </c>
      <c r="D17" s="7">
        <f>'[1]53'!D23</f>
        <v>35010200013</v>
      </c>
      <c r="E17" s="8" t="str">
        <f>'[1]9'!E21</f>
        <v>Nawangan</v>
      </c>
      <c r="F17" s="9">
        <v>2717</v>
      </c>
      <c r="G17" s="9">
        <v>3093</v>
      </c>
      <c r="H17" s="10">
        <f t="shared" si="0"/>
        <v>5810</v>
      </c>
      <c r="I17" s="9">
        <v>983</v>
      </c>
      <c r="J17" s="11">
        <f t="shared" si="1"/>
        <v>36.179609863820389</v>
      </c>
      <c r="K17" s="9">
        <v>1544</v>
      </c>
      <c r="L17" s="11">
        <f t="shared" si="2"/>
        <v>49.919172324603942</v>
      </c>
      <c r="M17" s="10">
        <f t="shared" si="3"/>
        <v>2527</v>
      </c>
      <c r="N17" s="11">
        <f t="shared" si="4"/>
        <v>43.493975903614455</v>
      </c>
    </row>
    <row r="18" spans="1:14" x14ac:dyDescent="0.25">
      <c r="A18" s="7">
        <v>14</v>
      </c>
      <c r="B18" s="7"/>
      <c r="C18" s="8"/>
      <c r="D18" s="7">
        <f>'[1]53'!D24</f>
        <v>35010200014</v>
      </c>
      <c r="E18" s="8" t="str">
        <f>'[1]9'!E22</f>
        <v>Pakis Baru</v>
      </c>
      <c r="F18" s="9">
        <v>2193</v>
      </c>
      <c r="G18" s="9">
        <v>2480</v>
      </c>
      <c r="H18" s="10">
        <f t="shared" si="0"/>
        <v>4673</v>
      </c>
      <c r="I18" s="9">
        <v>1751</v>
      </c>
      <c r="J18" s="11">
        <f t="shared" si="1"/>
        <v>79.84496124031007</v>
      </c>
      <c r="K18" s="9">
        <v>3237</v>
      </c>
      <c r="L18" s="11">
        <f t="shared" si="2"/>
        <v>130.5241935483871</v>
      </c>
      <c r="M18" s="10">
        <f t="shared" si="3"/>
        <v>4988</v>
      </c>
      <c r="N18" s="11">
        <f t="shared" si="4"/>
        <v>106.74085170126257</v>
      </c>
    </row>
    <row r="19" spans="1:14" x14ac:dyDescent="0.25">
      <c r="A19" s="7">
        <v>15</v>
      </c>
      <c r="B19" s="7">
        <f>'[1]53'!B25</f>
        <v>350108</v>
      </c>
      <c r="C19" s="8" t="str">
        <f>'[1]9'!C23</f>
        <v>Bandar</v>
      </c>
      <c r="D19" s="7">
        <f>'[1]53'!D25</f>
        <v>35010200015</v>
      </c>
      <c r="E19" s="8" t="str">
        <f>'[1]9'!E23</f>
        <v>Bandar</v>
      </c>
      <c r="F19" s="9">
        <v>2228</v>
      </c>
      <c r="G19" s="9">
        <v>2488</v>
      </c>
      <c r="H19" s="10">
        <f t="shared" si="0"/>
        <v>4716</v>
      </c>
      <c r="I19" s="9">
        <v>3514</v>
      </c>
      <c r="J19" s="11">
        <f t="shared" si="1"/>
        <v>157.71992818671455</v>
      </c>
      <c r="K19" s="9">
        <v>1372</v>
      </c>
      <c r="L19" s="11">
        <f t="shared" si="2"/>
        <v>55.144694533762063</v>
      </c>
      <c r="M19" s="10">
        <f t="shared" si="3"/>
        <v>4886</v>
      </c>
      <c r="N19" s="11">
        <f t="shared" si="4"/>
        <v>103.60474978795588</v>
      </c>
    </row>
    <row r="20" spans="1:14" x14ac:dyDescent="0.25">
      <c r="A20" s="7">
        <v>16</v>
      </c>
      <c r="B20" s="7"/>
      <c r="C20" s="8"/>
      <c r="D20" s="7">
        <f>'[1]53'!D26</f>
        <v>35010200016</v>
      </c>
      <c r="E20" s="8" t="str">
        <f>'[1]9'!E24</f>
        <v>Jeruk</v>
      </c>
      <c r="F20" s="9">
        <v>2096</v>
      </c>
      <c r="G20" s="9">
        <v>2359</v>
      </c>
      <c r="H20" s="10">
        <f t="shared" si="0"/>
        <v>4455</v>
      </c>
      <c r="I20" s="9">
        <v>1815</v>
      </c>
      <c r="J20" s="11">
        <f t="shared" si="1"/>
        <v>86.593511450381683</v>
      </c>
      <c r="K20" s="9">
        <v>1830</v>
      </c>
      <c r="L20" s="11">
        <f t="shared" si="2"/>
        <v>77.575243747350569</v>
      </c>
      <c r="M20" s="10">
        <f t="shared" si="3"/>
        <v>3645</v>
      </c>
      <c r="N20" s="11">
        <f t="shared" si="4"/>
        <v>81.818181818181827</v>
      </c>
    </row>
    <row r="21" spans="1:14" x14ac:dyDescent="0.25">
      <c r="A21" s="7">
        <v>17</v>
      </c>
      <c r="B21" s="7">
        <f>'[1]53'!B27</f>
        <v>350109</v>
      </c>
      <c r="C21" s="8" t="str">
        <f>'[1]9'!C25</f>
        <v>Tegalombo</v>
      </c>
      <c r="D21" s="7">
        <f>'[1]53'!D27</f>
        <v>35010200017</v>
      </c>
      <c r="E21" s="8" t="str">
        <f>'[1]9'!E25</f>
        <v>Tegalombo</v>
      </c>
      <c r="F21" s="9">
        <v>3306</v>
      </c>
      <c r="G21" s="9">
        <v>3703</v>
      </c>
      <c r="H21" s="10">
        <f t="shared" si="0"/>
        <v>7009</v>
      </c>
      <c r="I21" s="9">
        <v>2797</v>
      </c>
      <c r="J21" s="11">
        <f t="shared" si="1"/>
        <v>84.603750756200853</v>
      </c>
      <c r="K21" s="9">
        <v>3059</v>
      </c>
      <c r="L21" s="11">
        <f t="shared" si="2"/>
        <v>82.608695652173907</v>
      </c>
      <c r="M21" s="10">
        <f t="shared" si="3"/>
        <v>5856</v>
      </c>
      <c r="N21" s="11">
        <f t="shared" si="4"/>
        <v>83.549721786274787</v>
      </c>
    </row>
    <row r="22" spans="1:14" x14ac:dyDescent="0.25">
      <c r="A22" s="7">
        <v>18</v>
      </c>
      <c r="B22" s="7"/>
      <c r="C22" s="8"/>
      <c r="D22" s="7">
        <f>'[1]53'!D28</f>
        <v>35010200018</v>
      </c>
      <c r="E22" s="8" t="str">
        <f>'[1]9'!E26</f>
        <v>Gemaharjo</v>
      </c>
      <c r="F22" s="9">
        <v>1784</v>
      </c>
      <c r="G22" s="9">
        <v>2027</v>
      </c>
      <c r="H22" s="10">
        <f t="shared" si="0"/>
        <v>3811</v>
      </c>
      <c r="I22" s="9">
        <v>1791</v>
      </c>
      <c r="J22" s="11">
        <f t="shared" si="1"/>
        <v>100.39237668161437</v>
      </c>
      <c r="K22" s="9">
        <v>2187</v>
      </c>
      <c r="L22" s="11">
        <f t="shared" si="2"/>
        <v>107.89343857918105</v>
      </c>
      <c r="M22" s="10">
        <f t="shared" si="3"/>
        <v>3978</v>
      </c>
      <c r="N22" s="11">
        <f t="shared" si="4"/>
        <v>104.38205195486749</v>
      </c>
    </row>
    <row r="23" spans="1:14" x14ac:dyDescent="0.25">
      <c r="A23" s="7">
        <v>19</v>
      </c>
      <c r="B23" s="14">
        <v>350110</v>
      </c>
      <c r="C23" s="14" t="s">
        <v>13</v>
      </c>
      <c r="D23" s="7">
        <f>'[1]53'!D29</f>
        <v>35010200019</v>
      </c>
      <c r="E23" s="14" t="s">
        <v>13</v>
      </c>
      <c r="F23" s="9">
        <v>5831</v>
      </c>
      <c r="G23" s="9">
        <v>6404</v>
      </c>
      <c r="H23" s="10">
        <f t="shared" si="0"/>
        <v>12235</v>
      </c>
      <c r="I23" s="9">
        <v>4915</v>
      </c>
      <c r="J23" s="11">
        <f t="shared" si="1"/>
        <v>84.290859200823192</v>
      </c>
      <c r="K23" s="9">
        <v>7829</v>
      </c>
      <c r="L23" s="11">
        <f t="shared" si="2"/>
        <v>122.25171767645222</v>
      </c>
      <c r="M23" s="10">
        <f t="shared" si="3"/>
        <v>12744</v>
      </c>
      <c r="N23" s="11">
        <f t="shared" si="4"/>
        <v>104.16019615856152</v>
      </c>
    </row>
    <row r="24" spans="1:14" x14ac:dyDescent="0.25">
      <c r="A24" s="7">
        <v>20</v>
      </c>
      <c r="B24" s="14"/>
      <c r="C24" s="14"/>
      <c r="D24" s="7">
        <f>'[1]53'!D30</f>
        <v>35010200020</v>
      </c>
      <c r="E24" s="14" t="s">
        <v>16</v>
      </c>
      <c r="F24" s="9">
        <v>2586</v>
      </c>
      <c r="G24" s="9">
        <v>2792</v>
      </c>
      <c r="H24" s="10">
        <f t="shared" si="0"/>
        <v>5378</v>
      </c>
      <c r="I24" s="9">
        <v>1906</v>
      </c>
      <c r="J24" s="11">
        <f t="shared" si="1"/>
        <v>73.704563031709199</v>
      </c>
      <c r="K24" s="9">
        <v>1934</v>
      </c>
      <c r="L24" s="11">
        <f t="shared" si="2"/>
        <v>69.269340974212028</v>
      </c>
      <c r="M24" s="10">
        <f t="shared" si="3"/>
        <v>3840</v>
      </c>
      <c r="N24" s="11">
        <f t="shared" si="4"/>
        <v>71.402008181480099</v>
      </c>
    </row>
    <row r="25" spans="1:14" x14ac:dyDescent="0.25">
      <c r="A25" s="7">
        <v>21</v>
      </c>
      <c r="B25" s="14">
        <v>350111</v>
      </c>
      <c r="C25" s="14" t="s">
        <v>14</v>
      </c>
      <c r="D25" s="7">
        <f>'[1]53'!D31</f>
        <v>35010200021</v>
      </c>
      <c r="E25" s="14" t="s">
        <v>14</v>
      </c>
      <c r="F25" s="9">
        <v>3157</v>
      </c>
      <c r="G25" s="9">
        <v>3545</v>
      </c>
      <c r="H25" s="10">
        <f t="shared" si="0"/>
        <v>6702</v>
      </c>
      <c r="I25" s="9">
        <v>1796</v>
      </c>
      <c r="J25" s="11">
        <f t="shared" si="1"/>
        <v>56.889452011403229</v>
      </c>
      <c r="K25" s="9">
        <v>3248</v>
      </c>
      <c r="L25" s="11">
        <f t="shared" si="2"/>
        <v>91.622002820874471</v>
      </c>
      <c r="M25" s="10">
        <f t="shared" si="3"/>
        <v>5044</v>
      </c>
      <c r="N25" s="11">
        <f t="shared" si="4"/>
        <v>75.261116084750824</v>
      </c>
    </row>
    <row r="26" spans="1:14" x14ac:dyDescent="0.25">
      <c r="A26" s="7">
        <v>22</v>
      </c>
      <c r="B26" s="14"/>
      <c r="C26" s="14"/>
      <c r="D26" s="7">
        <f>'[1]53'!D32</f>
        <v>35010200022</v>
      </c>
      <c r="E26" s="14" t="s">
        <v>17</v>
      </c>
      <c r="F26" s="9">
        <v>1553</v>
      </c>
      <c r="G26" s="9">
        <v>1735</v>
      </c>
      <c r="H26" s="10">
        <f t="shared" si="0"/>
        <v>3288</v>
      </c>
      <c r="I26" s="9">
        <v>935</v>
      </c>
      <c r="J26" s="11">
        <f t="shared" si="1"/>
        <v>60.20605280103026</v>
      </c>
      <c r="K26" s="9">
        <v>1641</v>
      </c>
      <c r="L26" s="11">
        <f t="shared" si="2"/>
        <v>94.582132564841501</v>
      </c>
      <c r="M26" s="10">
        <f t="shared" si="3"/>
        <v>2576</v>
      </c>
      <c r="N26" s="11">
        <f t="shared" si="4"/>
        <v>78.345498783454985</v>
      </c>
    </row>
    <row r="27" spans="1:14" x14ac:dyDescent="0.25">
      <c r="A27" s="7">
        <v>23</v>
      </c>
      <c r="B27" s="14">
        <v>350112</v>
      </c>
      <c r="C27" s="14" t="s">
        <v>15</v>
      </c>
      <c r="D27" s="7">
        <f>'[1]53'!D33</f>
        <v>35010200023</v>
      </c>
      <c r="E27" s="14" t="s">
        <v>15</v>
      </c>
      <c r="F27" s="9">
        <v>2246</v>
      </c>
      <c r="G27" s="9">
        <v>2453</v>
      </c>
      <c r="H27" s="10">
        <f t="shared" si="0"/>
        <v>4699</v>
      </c>
      <c r="I27" s="9">
        <v>1707</v>
      </c>
      <c r="J27" s="11">
        <f t="shared" si="1"/>
        <v>76.001780943900272</v>
      </c>
      <c r="K27" s="9">
        <v>1822</v>
      </c>
      <c r="L27" s="11">
        <f t="shared" si="2"/>
        <v>74.276396249490418</v>
      </c>
      <c r="M27" s="10">
        <f t="shared" si="3"/>
        <v>3529</v>
      </c>
      <c r="N27" s="11">
        <f t="shared" si="4"/>
        <v>75.101085337305804</v>
      </c>
    </row>
    <row r="28" spans="1:14" x14ac:dyDescent="0.25">
      <c r="A28" s="7">
        <v>24</v>
      </c>
      <c r="B28" s="14"/>
      <c r="C28" s="14"/>
      <c r="D28" s="7">
        <f>'[1]53'!D34</f>
        <v>35010200024</v>
      </c>
      <c r="E28" s="14" t="s">
        <v>18</v>
      </c>
      <c r="F28" s="9">
        <v>1125</v>
      </c>
      <c r="G28" s="9">
        <v>1245</v>
      </c>
      <c r="H28" s="10">
        <f t="shared" si="0"/>
        <v>2370</v>
      </c>
      <c r="I28" s="9">
        <v>738</v>
      </c>
      <c r="J28" s="11">
        <f t="shared" si="1"/>
        <v>65.600000000000009</v>
      </c>
      <c r="K28" s="9">
        <v>1655</v>
      </c>
      <c r="L28" s="11">
        <f t="shared" si="2"/>
        <v>132.93172690763052</v>
      </c>
      <c r="M28" s="10">
        <f t="shared" si="3"/>
        <v>2393</v>
      </c>
      <c r="N28" s="11">
        <f t="shared" si="4"/>
        <v>100.97046413502109</v>
      </c>
    </row>
    <row r="29" spans="1:14" x14ac:dyDescent="0.25">
      <c r="A29" s="1" t="s">
        <v>10</v>
      </c>
      <c r="B29" s="1"/>
      <c r="C29" s="1"/>
      <c r="D29" s="1"/>
      <c r="E29" s="1"/>
      <c r="F29" s="12">
        <f t="shared" ref="F29:I29" si="5">SUM(F5:F28)</f>
        <v>57222</v>
      </c>
      <c r="G29" s="12">
        <f t="shared" si="5"/>
        <v>63895</v>
      </c>
      <c r="H29" s="12">
        <f t="shared" si="5"/>
        <v>121117</v>
      </c>
      <c r="I29" s="12">
        <f t="shared" si="5"/>
        <v>47100</v>
      </c>
      <c r="J29" s="13">
        <f t="shared" si="1"/>
        <v>82.310999266016566</v>
      </c>
      <c r="K29" s="12">
        <f>SUM(K5:K28)</f>
        <v>61663</v>
      </c>
      <c r="L29" s="13">
        <f t="shared" si="2"/>
        <v>96.506768917755693</v>
      </c>
      <c r="M29" s="12">
        <f t="shared" si="3"/>
        <v>108763</v>
      </c>
      <c r="N29" s="13">
        <f t="shared" si="4"/>
        <v>89.799945507236799</v>
      </c>
    </row>
  </sheetData>
  <mergeCells count="9">
    <mergeCell ref="A29:E29"/>
    <mergeCell ref="A1:A4"/>
    <mergeCell ref="B1:B4"/>
    <mergeCell ref="C1:C4"/>
    <mergeCell ref="D1:D4"/>
    <mergeCell ref="E1:E4"/>
    <mergeCell ref="F1:N2"/>
    <mergeCell ref="F3:H3"/>
    <mergeCell ref="I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2025-07-10T04:09:33Z</dcterms:created>
  <dcterms:modified xsi:type="dcterms:W3CDTF">2025-07-10T04:16:05Z</dcterms:modified>
</cp:coreProperties>
</file>