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15" documentId="8_{2E8160BE-F618-4DD4-8737-37FB5B4630E2}" xr6:coauthVersionLast="47" xr6:coauthVersionMax="47" xr10:uidLastSave="{3FC5F917-E6EC-4AD3-BEE3-33BF88E0A42D}"/>
  <bookViews>
    <workbookView xWindow="3720" yWindow="3720" windowWidth="21600" windowHeight="11205" xr2:uid="{8E04F080-5B21-47BB-8533-C9288BFE562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D22" i="1"/>
  <c r="D23" i="1"/>
  <c r="D24" i="1"/>
  <c r="D25" i="1"/>
  <c r="D26" i="1"/>
  <c r="D27" i="1"/>
  <c r="X25" i="1"/>
  <c r="X20" i="1"/>
  <c r="X16" i="1"/>
  <c r="X12" i="1"/>
  <c r="U28" i="1"/>
  <c r="S28" i="1"/>
  <c r="Q28" i="1"/>
  <c r="O28" i="1"/>
  <c r="M28" i="1"/>
  <c r="K28" i="1"/>
  <c r="I28" i="1"/>
  <c r="G28" i="1"/>
  <c r="W27" i="1"/>
  <c r="R27" i="1" s="1"/>
  <c r="P27" i="1"/>
  <c r="N27" i="1"/>
  <c r="F21" i="1"/>
  <c r="E21" i="1"/>
  <c r="D21" i="1"/>
  <c r="W26" i="1"/>
  <c r="P26" i="1" s="1"/>
  <c r="V26" i="1"/>
  <c r="T26" i="1"/>
  <c r="L26" i="1"/>
  <c r="H26" i="1"/>
  <c r="F20" i="1"/>
  <c r="E20" i="1"/>
  <c r="D20" i="1"/>
  <c r="C20" i="1"/>
  <c r="B20" i="1"/>
  <c r="W25" i="1"/>
  <c r="R25" i="1" s="1"/>
  <c r="V25" i="1"/>
  <c r="T25" i="1"/>
  <c r="P25" i="1"/>
  <c r="N25" i="1"/>
  <c r="L25" i="1"/>
  <c r="H25" i="1"/>
  <c r="F19" i="1"/>
  <c r="E19" i="1"/>
  <c r="D19" i="1"/>
  <c r="W24" i="1"/>
  <c r="P24" i="1" s="1"/>
  <c r="L24" i="1"/>
  <c r="F18" i="1"/>
  <c r="E18" i="1"/>
  <c r="D18" i="1"/>
  <c r="C18" i="1"/>
  <c r="B18" i="1"/>
  <c r="W23" i="1"/>
  <c r="R23" i="1" s="1"/>
  <c r="V23" i="1"/>
  <c r="T23" i="1"/>
  <c r="N23" i="1"/>
  <c r="L23" i="1"/>
  <c r="H23" i="1"/>
  <c r="F17" i="1"/>
  <c r="E17" i="1"/>
  <c r="D17" i="1"/>
  <c r="W22" i="1"/>
  <c r="L22" i="1"/>
  <c r="H22" i="1"/>
  <c r="F16" i="1"/>
  <c r="E16" i="1"/>
  <c r="D16" i="1"/>
  <c r="C16" i="1"/>
  <c r="B16" i="1"/>
  <c r="W21" i="1"/>
  <c r="R21" i="1" s="1"/>
  <c r="V21" i="1"/>
  <c r="T21" i="1"/>
  <c r="L21" i="1"/>
  <c r="F15" i="1"/>
  <c r="E15" i="1"/>
  <c r="D15" i="1"/>
  <c r="W20" i="1"/>
  <c r="P20" i="1" s="1"/>
  <c r="V20" i="1"/>
  <c r="T20" i="1"/>
  <c r="H20" i="1"/>
  <c r="F14" i="1"/>
  <c r="E14" i="1"/>
  <c r="D14" i="1"/>
  <c r="C14" i="1"/>
  <c r="B14" i="1"/>
  <c r="W19" i="1"/>
  <c r="R19" i="1" s="1"/>
  <c r="N19" i="1"/>
  <c r="L19" i="1"/>
  <c r="F13" i="1"/>
  <c r="E13" i="1"/>
  <c r="D13" i="1"/>
  <c r="W18" i="1"/>
  <c r="P18" i="1" s="1"/>
  <c r="L18" i="1"/>
  <c r="H18" i="1"/>
  <c r="F12" i="1"/>
  <c r="E12" i="1"/>
  <c r="D12" i="1"/>
  <c r="C12" i="1"/>
  <c r="B12" i="1"/>
  <c r="W17" i="1"/>
  <c r="R17" i="1" s="1"/>
  <c r="V17" i="1"/>
  <c r="T17" i="1"/>
  <c r="L17" i="1"/>
  <c r="F11" i="1"/>
  <c r="E11" i="1"/>
  <c r="D11" i="1"/>
  <c r="W16" i="1"/>
  <c r="P16" i="1" s="1"/>
  <c r="V16" i="1"/>
  <c r="T16" i="1"/>
  <c r="H16" i="1"/>
  <c r="F10" i="1"/>
  <c r="E10" i="1"/>
  <c r="D10" i="1"/>
  <c r="C10" i="1"/>
  <c r="B10" i="1"/>
  <c r="W15" i="1"/>
  <c r="R15" i="1" s="1"/>
  <c r="P15" i="1"/>
  <c r="N15" i="1"/>
  <c r="F9" i="1"/>
  <c r="E9" i="1"/>
  <c r="D9" i="1"/>
  <c r="W14" i="1"/>
  <c r="P14" i="1" s="1"/>
  <c r="V14" i="1"/>
  <c r="T14" i="1"/>
  <c r="H14" i="1"/>
  <c r="F8" i="1"/>
  <c r="X8" i="1" s="1"/>
  <c r="E8" i="1"/>
  <c r="D8" i="1"/>
  <c r="C8" i="1"/>
  <c r="B8" i="1"/>
  <c r="W13" i="1"/>
  <c r="R13" i="1" s="1"/>
  <c r="P13" i="1"/>
  <c r="N13" i="1"/>
  <c r="F7" i="1"/>
  <c r="E7" i="1"/>
  <c r="D7" i="1"/>
  <c r="W12" i="1"/>
  <c r="P12" i="1" s="1"/>
  <c r="V12" i="1"/>
  <c r="T12" i="1"/>
  <c r="H12" i="1"/>
  <c r="F6" i="1"/>
  <c r="E6" i="1"/>
  <c r="D6" i="1"/>
  <c r="C6" i="1"/>
  <c r="B6" i="1"/>
  <c r="W11" i="1"/>
  <c r="R11" i="1" s="1"/>
  <c r="P11" i="1"/>
  <c r="N11" i="1"/>
  <c r="F5" i="1"/>
  <c r="E5" i="1"/>
  <c r="D5" i="1"/>
  <c r="W10" i="1"/>
  <c r="P10" i="1" s="1"/>
  <c r="V10" i="1"/>
  <c r="T10" i="1"/>
  <c r="H10" i="1"/>
  <c r="F4" i="1"/>
  <c r="F28" i="1" s="1"/>
  <c r="E4" i="1"/>
  <c r="D4" i="1"/>
  <c r="C4" i="1"/>
  <c r="B4" i="1"/>
  <c r="W9" i="1"/>
  <c r="R9" i="1" s="1"/>
  <c r="N9" i="1"/>
  <c r="L9" i="1"/>
  <c r="W8" i="1"/>
  <c r="T8" i="1" s="1"/>
  <c r="V8" i="1"/>
  <c r="L8" i="1"/>
  <c r="W7" i="1"/>
  <c r="R7" i="1" s="1"/>
  <c r="N7" i="1"/>
  <c r="L7" i="1"/>
  <c r="W6" i="1"/>
  <c r="T6" i="1" s="1"/>
  <c r="V6" i="1"/>
  <c r="L6" i="1"/>
  <c r="W5" i="1"/>
  <c r="R5" i="1" s="1"/>
  <c r="P5" i="1"/>
  <c r="N5" i="1"/>
  <c r="W4" i="1"/>
  <c r="T4" i="1" s="1"/>
  <c r="V4" i="1" l="1"/>
  <c r="H24" i="1"/>
  <c r="V24" i="1"/>
  <c r="X7" i="1"/>
  <c r="X11" i="1"/>
  <c r="X15" i="1"/>
  <c r="X19" i="1"/>
  <c r="X23" i="1"/>
  <c r="X27" i="1"/>
  <c r="X4" i="1"/>
  <c r="X24" i="1"/>
  <c r="H5" i="1"/>
  <c r="T5" i="1"/>
  <c r="T7" i="1"/>
  <c r="T9" i="1"/>
  <c r="H11" i="1"/>
  <c r="T11" i="1"/>
  <c r="H13" i="1"/>
  <c r="T13" i="1"/>
  <c r="H15" i="1"/>
  <c r="T15" i="1"/>
  <c r="T18" i="1"/>
  <c r="T19" i="1"/>
  <c r="T22" i="1"/>
  <c r="N24" i="1"/>
  <c r="H27" i="1"/>
  <c r="T27" i="1"/>
  <c r="X5" i="1"/>
  <c r="X9" i="1"/>
  <c r="X13" i="1"/>
  <c r="X17" i="1"/>
  <c r="X21" i="1"/>
  <c r="L4" i="1"/>
  <c r="L5" i="1"/>
  <c r="V5" i="1"/>
  <c r="V7" i="1"/>
  <c r="V9" i="1"/>
  <c r="L10" i="1"/>
  <c r="L11" i="1"/>
  <c r="V11" i="1"/>
  <c r="L12" i="1"/>
  <c r="L13" i="1"/>
  <c r="V13" i="1"/>
  <c r="L14" i="1"/>
  <c r="L15" i="1"/>
  <c r="V15" i="1"/>
  <c r="L16" i="1"/>
  <c r="N17" i="1"/>
  <c r="V18" i="1"/>
  <c r="V19" i="1"/>
  <c r="L20" i="1"/>
  <c r="N21" i="1"/>
  <c r="V22" i="1"/>
  <c r="P23" i="1"/>
  <c r="T24" i="1"/>
  <c r="N26" i="1"/>
  <c r="L27" i="1"/>
  <c r="V27" i="1"/>
  <c r="X6" i="1"/>
  <c r="X10" i="1"/>
  <c r="X14" i="1"/>
  <c r="X18" i="1"/>
  <c r="X22" i="1"/>
  <c r="X26" i="1"/>
  <c r="N4" i="1"/>
  <c r="N8" i="1"/>
  <c r="N12" i="1"/>
  <c r="N14" i="1"/>
  <c r="N16" i="1"/>
  <c r="N18" i="1"/>
  <c r="N20" i="1"/>
  <c r="N6" i="1"/>
  <c r="P4" i="1"/>
  <c r="P6" i="1"/>
  <c r="H7" i="1"/>
  <c r="P7" i="1"/>
  <c r="P8" i="1"/>
  <c r="H9" i="1"/>
  <c r="P9" i="1"/>
  <c r="N10" i="1"/>
  <c r="H17" i="1"/>
  <c r="P17" i="1"/>
  <c r="H19" i="1"/>
  <c r="P19" i="1"/>
  <c r="H21" i="1"/>
  <c r="P21" i="1"/>
  <c r="N22" i="1"/>
  <c r="H4" i="1"/>
  <c r="J5" i="1"/>
  <c r="H6" i="1"/>
  <c r="J7" i="1"/>
  <c r="H8" i="1"/>
  <c r="J9" i="1"/>
  <c r="J11" i="1"/>
  <c r="J13" i="1"/>
  <c r="J15" i="1"/>
  <c r="J17" i="1"/>
  <c r="J19" i="1"/>
  <c r="J21" i="1"/>
  <c r="J23" i="1"/>
  <c r="J25" i="1"/>
  <c r="J27" i="1"/>
  <c r="W28" i="1"/>
  <c r="J4" i="1"/>
  <c r="R4" i="1"/>
  <c r="J6" i="1"/>
  <c r="R6" i="1"/>
  <c r="J8" i="1"/>
  <c r="R8" i="1"/>
  <c r="J10" i="1"/>
  <c r="R10" i="1"/>
  <c r="J12" i="1"/>
  <c r="R12" i="1"/>
  <c r="J14" i="1"/>
  <c r="R14" i="1"/>
  <c r="J16" i="1"/>
  <c r="R16" i="1"/>
  <c r="J18" i="1"/>
  <c r="R18" i="1"/>
  <c r="J20" i="1"/>
  <c r="R20" i="1"/>
  <c r="J22" i="1"/>
  <c r="R22" i="1"/>
  <c r="J24" i="1"/>
  <c r="R24" i="1"/>
  <c r="J26" i="1"/>
  <c r="R26" i="1"/>
  <c r="T28" i="1" l="1"/>
  <c r="X28" i="1"/>
  <c r="R28" i="1"/>
  <c r="V28" i="1"/>
  <c r="J28" i="1"/>
  <c r="N28" i="1"/>
  <c r="P28" i="1"/>
  <c r="L28" i="1"/>
  <c r="H28" i="1"/>
</calcChain>
</file>

<file path=xl/sharedStrings.xml><?xml version="1.0" encoding="utf-8"?>
<sst xmlns="http://schemas.openxmlformats.org/spreadsheetml/2006/main" count="35" uniqueCount="24">
  <si>
    <t>NO</t>
  </si>
  <si>
    <t>KECAMATAN</t>
  </si>
  <si>
    <t>PUSKESMAS</t>
  </si>
  <si>
    <t>JUMLAH IBU BERSALIN</t>
  </si>
  <si>
    <t>PESERTA KB PASCA PERSALINAN</t>
  </si>
  <si>
    <t xml:space="preserve">KONDOM </t>
  </si>
  <si>
    <t>%</t>
  </si>
  <si>
    <t>SUNTIK</t>
  </si>
  <si>
    <t>PIL</t>
  </si>
  <si>
    <t>AKDR</t>
  </si>
  <si>
    <t>MOP</t>
  </si>
  <si>
    <t>MOW</t>
  </si>
  <si>
    <t>IMPLAN</t>
  </si>
  <si>
    <t>MAL</t>
  </si>
  <si>
    <t>JUMLAH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</si>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</sst>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0" fontId="0" fillId="0" borderId="6" xfId="0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vertical="center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/>
    </xf>
    <xf numFmtId="2" fontId="3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1">
          <cell r="M11">
            <v>255</v>
          </cell>
        </row>
        <row r="12">
          <cell r="M12">
            <v>159</v>
          </cell>
        </row>
        <row r="13">
          <cell r="M13">
            <v>284</v>
          </cell>
        </row>
        <row r="14">
          <cell r="M14">
            <v>148</v>
          </cell>
        </row>
        <row r="15">
          <cell r="M15">
            <v>224</v>
          </cell>
        </row>
        <row r="16">
          <cell r="M16">
            <v>149</v>
          </cell>
        </row>
        <row r="17">
          <cell r="M17">
            <v>303</v>
          </cell>
        </row>
        <row r="18">
          <cell r="M18">
            <v>678</v>
          </cell>
        </row>
        <row r="19">
          <cell r="M19">
            <v>278</v>
          </cell>
        </row>
        <row r="20">
          <cell r="M20">
            <v>260</v>
          </cell>
        </row>
        <row r="21">
          <cell r="M21">
            <v>378</v>
          </cell>
        </row>
        <row r="22">
          <cell r="M22">
            <v>122</v>
          </cell>
        </row>
        <row r="23">
          <cell r="M23">
            <v>360</v>
          </cell>
        </row>
        <row r="24">
          <cell r="M24">
            <v>319</v>
          </cell>
        </row>
        <row r="25">
          <cell r="M25">
            <v>242</v>
          </cell>
        </row>
        <row r="26">
          <cell r="M26">
            <v>268</v>
          </cell>
        </row>
        <row r="27">
          <cell r="M27">
            <v>369</v>
          </cell>
        </row>
        <row r="28">
          <cell r="M28">
            <v>208</v>
          </cell>
        </row>
      </sheetData>
      <sheetData sheetId="29"/>
      <sheetData sheetId="30"/>
      <sheetData sheetId="31"/>
      <sheetData sheetId="32"/>
      <sheetData sheetId="33"/>
      <sheetData sheetId="34">
        <row r="12">
          <cell r="B12">
            <v>350101</v>
          </cell>
          <cell r="D12">
            <v>35010200001</v>
          </cell>
        </row>
        <row r="13">
          <cell r="D13">
            <v>35010200002</v>
          </cell>
        </row>
        <row r="14">
          <cell r="B14">
            <v>350102</v>
          </cell>
          <cell r="D14">
            <v>35010200003</v>
          </cell>
        </row>
        <row r="15">
          <cell r="D15">
            <v>35010200004</v>
          </cell>
        </row>
        <row r="16">
          <cell r="B16">
            <v>350103</v>
          </cell>
          <cell r="D16">
            <v>35010200005</v>
          </cell>
        </row>
        <row r="17">
          <cell r="D17">
            <v>35010200006</v>
          </cell>
        </row>
        <row r="18">
          <cell r="B18">
            <v>350104</v>
          </cell>
          <cell r="D18">
            <v>35010200007</v>
          </cell>
        </row>
        <row r="19">
          <cell r="D19">
            <v>35010200008</v>
          </cell>
        </row>
        <row r="20">
          <cell r="B20">
            <v>350105</v>
          </cell>
          <cell r="D20">
            <v>35010200009</v>
          </cell>
        </row>
        <row r="21">
          <cell r="D21">
            <v>35010200010</v>
          </cell>
        </row>
        <row r="22">
          <cell r="B22">
            <v>350106</v>
          </cell>
          <cell r="D22">
            <v>35010200011</v>
          </cell>
        </row>
        <row r="23">
          <cell r="D23">
            <v>35010200012</v>
          </cell>
        </row>
        <row r="24">
          <cell r="B24">
            <v>350107</v>
          </cell>
          <cell r="D24">
            <v>35010200013</v>
          </cell>
        </row>
        <row r="25">
          <cell r="D25">
            <v>35010200014</v>
          </cell>
        </row>
        <row r="26">
          <cell r="B26">
            <v>350108</v>
          </cell>
          <cell r="D26">
            <v>35010200015</v>
          </cell>
        </row>
        <row r="27">
          <cell r="D27">
            <v>35010200016</v>
          </cell>
        </row>
        <row r="28">
          <cell r="B28">
            <v>350109</v>
          </cell>
          <cell r="D28">
            <v>35010200017</v>
          </cell>
        </row>
        <row r="29">
          <cell r="D29">
            <v>35010200018</v>
          </cell>
        </row>
        <row r="30"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856FE-CB69-4754-8E91-54B11E629CAD}">
  <dimension ref="A1:X28"/>
  <sheetViews>
    <sheetView tabSelected="1" workbookViewId="0">
      <selection sqref="A1:X13"/>
    </sheetView>
  </sheetViews>
  <sheetFormatPr defaultRowHeight="15" x14ac:dyDescent="0.25"/>
  <cols>
    <col min="2" max="2" width="13.5703125" customWidth="1"/>
    <col min="3" max="3" width="11.85546875" customWidth="1"/>
    <col min="4" max="4" width="14" customWidth="1"/>
    <col min="5" max="5" width="13.42578125" customWidth="1"/>
  </cols>
  <sheetData>
    <row r="1" spans="1:24" x14ac:dyDescent="0.25">
      <c r="A1" s="28" t="s">
        <v>0</v>
      </c>
      <c r="B1" s="29" t="s">
        <v>16</v>
      </c>
      <c r="C1" s="28" t="s">
        <v>1</v>
      </c>
      <c r="D1" s="29" t="s">
        <v>17</v>
      </c>
      <c r="E1" s="28" t="s">
        <v>2</v>
      </c>
      <c r="F1" s="29" t="s">
        <v>3</v>
      </c>
      <c r="G1" s="28" t="s">
        <v>4</v>
      </c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x14ac:dyDescent="0.25">
      <c r="A2" s="30"/>
      <c r="B2" s="29"/>
      <c r="C2" s="30"/>
      <c r="D2" s="29"/>
      <c r="E2" s="30"/>
      <c r="F2" s="30"/>
      <c r="G2" s="30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0"/>
    </row>
    <row r="3" spans="1:24" x14ac:dyDescent="0.25">
      <c r="A3" s="30"/>
      <c r="B3" s="29"/>
      <c r="C3" s="30"/>
      <c r="D3" s="29"/>
      <c r="E3" s="30"/>
      <c r="F3" s="30"/>
      <c r="G3" s="32" t="s">
        <v>5</v>
      </c>
      <c r="H3" s="32" t="s">
        <v>6</v>
      </c>
      <c r="I3" s="32" t="s">
        <v>7</v>
      </c>
      <c r="J3" s="32" t="s">
        <v>6</v>
      </c>
      <c r="K3" s="32" t="s">
        <v>8</v>
      </c>
      <c r="L3" s="32" t="s">
        <v>6</v>
      </c>
      <c r="M3" s="33" t="s">
        <v>9</v>
      </c>
      <c r="N3" s="33" t="s">
        <v>6</v>
      </c>
      <c r="O3" s="32" t="s">
        <v>10</v>
      </c>
      <c r="P3" s="32" t="s">
        <v>6</v>
      </c>
      <c r="Q3" s="32" t="s">
        <v>11</v>
      </c>
      <c r="R3" s="32" t="s">
        <v>6</v>
      </c>
      <c r="S3" s="32" t="s">
        <v>12</v>
      </c>
      <c r="T3" s="32" t="s">
        <v>6</v>
      </c>
      <c r="U3" s="32" t="s">
        <v>13</v>
      </c>
      <c r="V3" s="32" t="s">
        <v>6</v>
      </c>
      <c r="W3" s="32" t="s">
        <v>14</v>
      </c>
      <c r="X3" s="33" t="s">
        <v>6</v>
      </c>
    </row>
    <row r="4" spans="1:24" x14ac:dyDescent="0.25">
      <c r="A4" s="16">
        <v>1</v>
      </c>
      <c r="B4" s="16">
        <f>'[1]30'!B12</f>
        <v>350101</v>
      </c>
      <c r="C4" s="17" t="str">
        <f>'[1]9'!C9</f>
        <v>Donorojo</v>
      </c>
      <c r="D4" s="16">
        <f>'[1]30'!D12</f>
        <v>35010200001</v>
      </c>
      <c r="E4" s="17" t="str">
        <f>'[1]9'!E9</f>
        <v>Donorojo</v>
      </c>
      <c r="F4" s="18">
        <f>'[1]24'!M11</f>
        <v>255</v>
      </c>
      <c r="G4" s="34">
        <v>27</v>
      </c>
      <c r="H4" s="35">
        <f t="shared" ref="H4:H28" si="0">G4/$W4*100</f>
        <v>8.3591331269349833</v>
      </c>
      <c r="I4" s="34">
        <v>91</v>
      </c>
      <c r="J4" s="35">
        <f t="shared" ref="J4:J28" si="1">I4/$W4*100</f>
        <v>28.173374613003094</v>
      </c>
      <c r="K4" s="34">
        <v>31</v>
      </c>
      <c r="L4" s="35">
        <f t="shared" ref="L4:L28" si="2">K4/$W4*100</f>
        <v>9.5975232198142422</v>
      </c>
      <c r="M4" s="34">
        <v>95</v>
      </c>
      <c r="N4" s="35">
        <f t="shared" ref="N4:N28" si="3">M4/$W4*100</f>
        <v>29.411764705882355</v>
      </c>
      <c r="O4" s="34">
        <v>23</v>
      </c>
      <c r="P4" s="35">
        <f t="shared" ref="P4:P28" si="4">O4/$W4*100</f>
        <v>7.1207430340557281</v>
      </c>
      <c r="Q4" s="34">
        <v>7</v>
      </c>
      <c r="R4" s="35">
        <f t="shared" ref="R4:R28" si="5">Q4/$W4*100</f>
        <v>2.1671826625386998</v>
      </c>
      <c r="S4" s="34">
        <v>6</v>
      </c>
      <c r="T4" s="35">
        <f t="shared" ref="T4:T28" si="6">S4/$W4*100</f>
        <v>1.8575851393188854</v>
      </c>
      <c r="U4" s="34">
        <v>43</v>
      </c>
      <c r="V4" s="35">
        <f t="shared" ref="V4:V28" si="7">U4/$W4*100</f>
        <v>13.312693498452013</v>
      </c>
      <c r="W4" s="18">
        <f t="shared" ref="W4:W28" si="8">SUM(G4,I4,K4,M4,O4,Q4,S4,U4)</f>
        <v>323</v>
      </c>
      <c r="X4" s="35">
        <f t="shared" ref="X4:X28" si="9">W4/F4*100</f>
        <v>126.66666666666666</v>
      </c>
    </row>
    <row r="5" spans="1:24" x14ac:dyDescent="0.25">
      <c r="A5" s="16">
        <v>2</v>
      </c>
      <c r="B5" s="16"/>
      <c r="C5" s="17"/>
      <c r="D5" s="16">
        <f>'[1]30'!D13</f>
        <v>35010200002</v>
      </c>
      <c r="E5" s="17" t="str">
        <f>'[1]9'!E10</f>
        <v>Kalak</v>
      </c>
      <c r="F5" s="18">
        <f>'[1]24'!M12</f>
        <v>159</v>
      </c>
      <c r="G5" s="34">
        <v>13</v>
      </c>
      <c r="H5" s="35">
        <f t="shared" si="0"/>
        <v>9.5588235294117645</v>
      </c>
      <c r="I5" s="34">
        <v>35</v>
      </c>
      <c r="J5" s="35">
        <f t="shared" si="1"/>
        <v>25.735294117647058</v>
      </c>
      <c r="K5" s="34">
        <v>19</v>
      </c>
      <c r="L5" s="35">
        <f t="shared" si="2"/>
        <v>13.970588235294118</v>
      </c>
      <c r="M5" s="34">
        <v>31</v>
      </c>
      <c r="N5" s="35">
        <f t="shared" si="3"/>
        <v>22.794117647058822</v>
      </c>
      <c r="O5" s="34">
        <v>0</v>
      </c>
      <c r="P5" s="35">
        <f t="shared" si="4"/>
        <v>0</v>
      </c>
      <c r="Q5" s="34">
        <v>3</v>
      </c>
      <c r="R5" s="35">
        <f t="shared" si="5"/>
        <v>2.2058823529411766</v>
      </c>
      <c r="S5" s="34">
        <v>14</v>
      </c>
      <c r="T5" s="35">
        <f t="shared" si="6"/>
        <v>10.294117647058822</v>
      </c>
      <c r="U5" s="34">
        <v>21</v>
      </c>
      <c r="V5" s="35">
        <f t="shared" si="7"/>
        <v>15.441176470588236</v>
      </c>
      <c r="W5" s="18">
        <f t="shared" si="8"/>
        <v>136</v>
      </c>
      <c r="X5" s="35">
        <f t="shared" si="9"/>
        <v>85.534591194968556</v>
      </c>
    </row>
    <row r="6" spans="1:24" x14ac:dyDescent="0.25">
      <c r="A6" s="16">
        <v>3</v>
      </c>
      <c r="B6" s="16">
        <f>'[1]30'!B14</f>
        <v>350102</v>
      </c>
      <c r="C6" s="17" t="str">
        <f>'[1]9'!C11</f>
        <v>Punung</v>
      </c>
      <c r="D6" s="16">
        <f>'[1]30'!D14</f>
        <v>35010200003</v>
      </c>
      <c r="E6" s="17" t="str">
        <f>'[1]9'!E11</f>
        <v>Punung</v>
      </c>
      <c r="F6" s="18">
        <f>'[1]24'!M13</f>
        <v>284</v>
      </c>
      <c r="G6" s="34">
        <v>16</v>
      </c>
      <c r="H6" s="35">
        <f t="shared" si="0"/>
        <v>8.6486486486486491</v>
      </c>
      <c r="I6" s="34">
        <v>37</v>
      </c>
      <c r="J6" s="35">
        <f t="shared" si="1"/>
        <v>20</v>
      </c>
      <c r="K6" s="34">
        <v>36</v>
      </c>
      <c r="L6" s="35">
        <f t="shared" si="2"/>
        <v>19.45945945945946</v>
      </c>
      <c r="M6" s="34">
        <v>61</v>
      </c>
      <c r="N6" s="35">
        <f t="shared" si="3"/>
        <v>32.972972972972975</v>
      </c>
      <c r="O6" s="34">
        <v>1</v>
      </c>
      <c r="P6" s="35">
        <f t="shared" si="4"/>
        <v>0.54054054054054057</v>
      </c>
      <c r="Q6" s="34">
        <v>3</v>
      </c>
      <c r="R6" s="35">
        <f t="shared" si="5"/>
        <v>1.6216216216216217</v>
      </c>
      <c r="S6" s="34">
        <v>5</v>
      </c>
      <c r="T6" s="35">
        <f t="shared" si="6"/>
        <v>2.7027027027027026</v>
      </c>
      <c r="U6" s="34">
        <v>26</v>
      </c>
      <c r="V6" s="35">
        <f t="shared" si="7"/>
        <v>14.054054054054054</v>
      </c>
      <c r="W6" s="18">
        <f t="shared" si="8"/>
        <v>185</v>
      </c>
      <c r="X6" s="35">
        <f t="shared" si="9"/>
        <v>65.140845070422543</v>
      </c>
    </row>
    <row r="7" spans="1:24" x14ac:dyDescent="0.25">
      <c r="A7" s="16">
        <v>4</v>
      </c>
      <c r="B7" s="16"/>
      <c r="C7" s="17"/>
      <c r="D7" s="16">
        <f>'[1]30'!D15</f>
        <v>35010200004</v>
      </c>
      <c r="E7" s="17" t="str">
        <f>'[1]9'!E12</f>
        <v>Gondosari</v>
      </c>
      <c r="F7" s="18">
        <f>'[1]24'!M14</f>
        <v>148</v>
      </c>
      <c r="G7" s="34">
        <v>9</v>
      </c>
      <c r="H7" s="35">
        <f t="shared" si="0"/>
        <v>6.25</v>
      </c>
      <c r="I7" s="34">
        <v>23</v>
      </c>
      <c r="J7" s="35">
        <f t="shared" si="1"/>
        <v>15.972222222222221</v>
      </c>
      <c r="K7" s="34">
        <v>21</v>
      </c>
      <c r="L7" s="35">
        <f t="shared" si="2"/>
        <v>14.583333333333334</v>
      </c>
      <c r="M7" s="34">
        <v>54</v>
      </c>
      <c r="N7" s="35">
        <f t="shared" si="3"/>
        <v>37.5</v>
      </c>
      <c r="O7" s="34">
        <v>0</v>
      </c>
      <c r="P7" s="35">
        <f t="shared" si="4"/>
        <v>0</v>
      </c>
      <c r="Q7" s="34">
        <v>2</v>
      </c>
      <c r="R7" s="35">
        <f t="shared" si="5"/>
        <v>1.3888888888888888</v>
      </c>
      <c r="S7" s="34">
        <v>7</v>
      </c>
      <c r="T7" s="35">
        <f t="shared" si="6"/>
        <v>4.8611111111111116</v>
      </c>
      <c r="U7" s="34">
        <v>28</v>
      </c>
      <c r="V7" s="35">
        <f t="shared" si="7"/>
        <v>19.444444444444446</v>
      </c>
      <c r="W7" s="18">
        <f t="shared" si="8"/>
        <v>144</v>
      </c>
      <c r="X7" s="35">
        <f t="shared" si="9"/>
        <v>97.297297297297305</v>
      </c>
    </row>
    <row r="8" spans="1:24" x14ac:dyDescent="0.25">
      <c r="A8" s="16">
        <v>5</v>
      </c>
      <c r="B8" s="16">
        <f>'[1]30'!B16</f>
        <v>350103</v>
      </c>
      <c r="C8" s="17" t="str">
        <f>'[1]9'!C13</f>
        <v>Pringkuku</v>
      </c>
      <c r="D8" s="16">
        <f>'[1]30'!D16</f>
        <v>35010200005</v>
      </c>
      <c r="E8" s="17" t="str">
        <f>'[1]9'!E13</f>
        <v>Pringkuku</v>
      </c>
      <c r="F8" s="18">
        <f>'[1]24'!M15</f>
        <v>224</v>
      </c>
      <c r="G8" s="34">
        <v>16</v>
      </c>
      <c r="H8" s="35">
        <f t="shared" si="0"/>
        <v>12.8</v>
      </c>
      <c r="I8" s="34">
        <v>22</v>
      </c>
      <c r="J8" s="35">
        <f t="shared" si="1"/>
        <v>17.599999999999998</v>
      </c>
      <c r="K8" s="34">
        <v>15</v>
      </c>
      <c r="L8" s="35">
        <f t="shared" si="2"/>
        <v>12</v>
      </c>
      <c r="M8" s="34">
        <v>35</v>
      </c>
      <c r="N8" s="35">
        <f t="shared" si="3"/>
        <v>28.000000000000004</v>
      </c>
      <c r="O8" s="34">
        <v>1</v>
      </c>
      <c r="P8" s="35">
        <f t="shared" si="4"/>
        <v>0.8</v>
      </c>
      <c r="Q8" s="34">
        <v>3</v>
      </c>
      <c r="R8" s="35">
        <f t="shared" si="5"/>
        <v>2.4</v>
      </c>
      <c r="S8" s="34">
        <v>10</v>
      </c>
      <c r="T8" s="35">
        <f t="shared" si="6"/>
        <v>8</v>
      </c>
      <c r="U8" s="34">
        <v>23</v>
      </c>
      <c r="V8" s="35">
        <f t="shared" si="7"/>
        <v>18.399999999999999</v>
      </c>
      <c r="W8" s="18">
        <f t="shared" si="8"/>
        <v>125</v>
      </c>
      <c r="X8" s="35">
        <f t="shared" si="9"/>
        <v>55.803571428571431</v>
      </c>
    </row>
    <row r="9" spans="1:24" x14ac:dyDescent="0.25">
      <c r="A9" s="16">
        <v>6</v>
      </c>
      <c r="B9" s="16"/>
      <c r="C9" s="17"/>
      <c r="D9" s="16">
        <f>'[1]30'!D17</f>
        <v>35010200006</v>
      </c>
      <c r="E9" s="17" t="str">
        <f>'[1]9'!E14</f>
        <v>Candi</v>
      </c>
      <c r="F9" s="18">
        <f>'[1]24'!M16</f>
        <v>149</v>
      </c>
      <c r="G9" s="34">
        <v>6</v>
      </c>
      <c r="H9" s="35">
        <f t="shared" si="0"/>
        <v>3.7037037037037033</v>
      </c>
      <c r="I9" s="34">
        <v>28</v>
      </c>
      <c r="J9" s="35">
        <f t="shared" si="1"/>
        <v>17.283950617283949</v>
      </c>
      <c r="K9" s="34">
        <v>6</v>
      </c>
      <c r="L9" s="35">
        <f t="shared" si="2"/>
        <v>3.7037037037037033</v>
      </c>
      <c r="M9" s="34">
        <v>76</v>
      </c>
      <c r="N9" s="35">
        <f t="shared" si="3"/>
        <v>46.913580246913575</v>
      </c>
      <c r="O9" s="34">
        <v>0</v>
      </c>
      <c r="P9" s="35">
        <f t="shared" si="4"/>
        <v>0</v>
      </c>
      <c r="Q9" s="34">
        <v>4</v>
      </c>
      <c r="R9" s="35">
        <f t="shared" si="5"/>
        <v>2.4691358024691357</v>
      </c>
      <c r="S9" s="34">
        <v>8</v>
      </c>
      <c r="T9" s="35">
        <f t="shared" si="6"/>
        <v>4.9382716049382713</v>
      </c>
      <c r="U9" s="34">
        <v>34</v>
      </c>
      <c r="V9" s="35">
        <f t="shared" si="7"/>
        <v>20.987654320987652</v>
      </c>
      <c r="W9" s="18">
        <f t="shared" si="8"/>
        <v>162</v>
      </c>
      <c r="X9" s="35">
        <f t="shared" si="9"/>
        <v>108.7248322147651</v>
      </c>
    </row>
    <row r="10" spans="1:24" x14ac:dyDescent="0.25">
      <c r="A10" s="16">
        <v>7</v>
      </c>
      <c r="B10" s="16">
        <f>'[1]30'!B18</f>
        <v>350104</v>
      </c>
      <c r="C10" s="17" t="str">
        <f>'[1]9'!C15</f>
        <v>Pacitan</v>
      </c>
      <c r="D10" s="16">
        <f>'[1]30'!D18</f>
        <v>35010200007</v>
      </c>
      <c r="E10" s="17" t="str">
        <f>'[1]9'!E15</f>
        <v>Pacitan</v>
      </c>
      <c r="F10" s="18">
        <f>'[1]24'!M17</f>
        <v>303</v>
      </c>
      <c r="G10" s="34">
        <v>23</v>
      </c>
      <c r="H10" s="35">
        <f t="shared" si="0"/>
        <v>10.087719298245613</v>
      </c>
      <c r="I10" s="34">
        <v>33</v>
      </c>
      <c r="J10" s="35">
        <f t="shared" si="1"/>
        <v>14.473684210526317</v>
      </c>
      <c r="K10" s="34">
        <v>17</v>
      </c>
      <c r="L10" s="35">
        <f t="shared" si="2"/>
        <v>7.4561403508771926</v>
      </c>
      <c r="M10" s="34">
        <v>107</v>
      </c>
      <c r="N10" s="35">
        <f t="shared" si="3"/>
        <v>46.929824561403507</v>
      </c>
      <c r="O10" s="34">
        <v>1</v>
      </c>
      <c r="P10" s="35">
        <f t="shared" si="4"/>
        <v>0.43859649122807015</v>
      </c>
      <c r="Q10" s="34">
        <v>3</v>
      </c>
      <c r="R10" s="35">
        <f t="shared" si="5"/>
        <v>1.3157894736842104</v>
      </c>
      <c r="S10" s="34">
        <v>8</v>
      </c>
      <c r="T10" s="35">
        <f t="shared" si="6"/>
        <v>3.5087719298245612</v>
      </c>
      <c r="U10" s="34">
        <v>36</v>
      </c>
      <c r="V10" s="35">
        <f t="shared" si="7"/>
        <v>15.789473684210526</v>
      </c>
      <c r="W10" s="18">
        <f t="shared" si="8"/>
        <v>228</v>
      </c>
      <c r="X10" s="35">
        <f t="shared" si="9"/>
        <v>75.247524752475243</v>
      </c>
    </row>
    <row r="11" spans="1:24" x14ac:dyDescent="0.25">
      <c r="A11" s="16">
        <v>8</v>
      </c>
      <c r="B11" s="16"/>
      <c r="C11" s="17"/>
      <c r="D11" s="16">
        <f>'[1]30'!D19</f>
        <v>35010200008</v>
      </c>
      <c r="E11" s="17" t="str">
        <f>'[1]9'!E16</f>
        <v>Tanjungsari</v>
      </c>
      <c r="F11" s="18">
        <f>'[1]24'!M18</f>
        <v>678</v>
      </c>
      <c r="G11" s="34">
        <v>40</v>
      </c>
      <c r="H11" s="35">
        <f t="shared" si="0"/>
        <v>5.3691275167785237</v>
      </c>
      <c r="I11" s="34">
        <v>145</v>
      </c>
      <c r="J11" s="35">
        <f t="shared" si="1"/>
        <v>19.463087248322147</v>
      </c>
      <c r="K11" s="34">
        <v>45</v>
      </c>
      <c r="L11" s="35">
        <f t="shared" si="2"/>
        <v>6.0402684563758395</v>
      </c>
      <c r="M11" s="34">
        <v>263</v>
      </c>
      <c r="N11" s="35">
        <f t="shared" si="3"/>
        <v>35.302013422818789</v>
      </c>
      <c r="O11" s="34">
        <v>1</v>
      </c>
      <c r="P11" s="35">
        <f t="shared" si="4"/>
        <v>0.13422818791946309</v>
      </c>
      <c r="Q11" s="34">
        <v>6</v>
      </c>
      <c r="R11" s="35">
        <f t="shared" si="5"/>
        <v>0.80536912751677858</v>
      </c>
      <c r="S11" s="34">
        <v>114</v>
      </c>
      <c r="T11" s="35">
        <f t="shared" si="6"/>
        <v>15.302013422818792</v>
      </c>
      <c r="U11" s="34">
        <v>131</v>
      </c>
      <c r="V11" s="35">
        <f t="shared" si="7"/>
        <v>17.583892617449663</v>
      </c>
      <c r="W11" s="18">
        <f t="shared" si="8"/>
        <v>745</v>
      </c>
      <c r="X11" s="35">
        <f t="shared" si="9"/>
        <v>109.88200589970501</v>
      </c>
    </row>
    <row r="12" spans="1:24" x14ac:dyDescent="0.25">
      <c r="A12" s="16">
        <v>9</v>
      </c>
      <c r="B12" s="16">
        <f>'[1]30'!B20</f>
        <v>350105</v>
      </c>
      <c r="C12" s="17" t="str">
        <f>'[1]9'!C17</f>
        <v>Kebonagung</v>
      </c>
      <c r="D12" s="16">
        <f>'[1]30'!D20</f>
        <v>35010200009</v>
      </c>
      <c r="E12" s="17" t="str">
        <f>'[1]9'!E17</f>
        <v>Kebonagung</v>
      </c>
      <c r="F12" s="18">
        <f>'[1]24'!M19</f>
        <v>278</v>
      </c>
      <c r="G12" s="34">
        <v>17</v>
      </c>
      <c r="H12" s="35">
        <f t="shared" si="0"/>
        <v>10.119047619047619</v>
      </c>
      <c r="I12" s="34">
        <v>16</v>
      </c>
      <c r="J12" s="35">
        <f t="shared" si="1"/>
        <v>9.5238095238095237</v>
      </c>
      <c r="K12" s="34">
        <v>11</v>
      </c>
      <c r="L12" s="35">
        <f t="shared" si="2"/>
        <v>6.5476190476190483</v>
      </c>
      <c r="M12" s="34">
        <v>96</v>
      </c>
      <c r="N12" s="35">
        <f t="shared" si="3"/>
        <v>57.142857142857139</v>
      </c>
      <c r="O12" s="34">
        <v>1</v>
      </c>
      <c r="P12" s="35">
        <f t="shared" si="4"/>
        <v>0.59523809523809523</v>
      </c>
      <c r="Q12" s="34">
        <v>5</v>
      </c>
      <c r="R12" s="35">
        <f t="shared" si="5"/>
        <v>2.9761904761904758</v>
      </c>
      <c r="S12" s="34">
        <v>7</v>
      </c>
      <c r="T12" s="35">
        <f t="shared" si="6"/>
        <v>4.1666666666666661</v>
      </c>
      <c r="U12" s="34">
        <v>15</v>
      </c>
      <c r="V12" s="35">
        <f t="shared" si="7"/>
        <v>8.9285714285714288</v>
      </c>
      <c r="W12" s="18">
        <f t="shared" si="8"/>
        <v>168</v>
      </c>
      <c r="X12" s="35">
        <f t="shared" si="9"/>
        <v>60.431654676258994</v>
      </c>
    </row>
    <row r="13" spans="1:24" x14ac:dyDescent="0.25">
      <c r="A13" s="16">
        <v>10</v>
      </c>
      <c r="B13" s="16"/>
      <c r="C13" s="17"/>
      <c r="D13" s="16">
        <f>'[1]30'!D21</f>
        <v>35010200010</v>
      </c>
      <c r="E13" s="17" t="str">
        <f>'[1]9'!E18</f>
        <v>Ketrowonojoyo</v>
      </c>
      <c r="F13" s="18">
        <f>'[1]24'!M20</f>
        <v>260</v>
      </c>
      <c r="G13" s="34">
        <v>15</v>
      </c>
      <c r="H13" s="35">
        <f t="shared" si="0"/>
        <v>13.043478260869565</v>
      </c>
      <c r="I13" s="34">
        <v>38</v>
      </c>
      <c r="J13" s="35">
        <f t="shared" si="1"/>
        <v>33.043478260869563</v>
      </c>
      <c r="K13" s="34">
        <v>5</v>
      </c>
      <c r="L13" s="35">
        <f t="shared" si="2"/>
        <v>4.3478260869565215</v>
      </c>
      <c r="M13" s="34">
        <v>38</v>
      </c>
      <c r="N13" s="35">
        <f t="shared" si="3"/>
        <v>33.043478260869563</v>
      </c>
      <c r="O13" s="34">
        <v>0</v>
      </c>
      <c r="P13" s="35">
        <f t="shared" si="4"/>
        <v>0</v>
      </c>
      <c r="Q13" s="34">
        <v>3</v>
      </c>
      <c r="R13" s="35">
        <f t="shared" si="5"/>
        <v>2.6086956521739131</v>
      </c>
      <c r="S13" s="34">
        <v>9</v>
      </c>
      <c r="T13" s="35">
        <f t="shared" si="6"/>
        <v>7.8260869565217401</v>
      </c>
      <c r="U13" s="34">
        <v>7</v>
      </c>
      <c r="V13" s="35">
        <f t="shared" si="7"/>
        <v>6.0869565217391308</v>
      </c>
      <c r="W13" s="18">
        <f t="shared" si="8"/>
        <v>115</v>
      </c>
      <c r="X13" s="35">
        <f t="shared" si="9"/>
        <v>44.230769230769226</v>
      </c>
    </row>
    <row r="14" spans="1:24" x14ac:dyDescent="0.25">
      <c r="A14" s="23">
        <v>11</v>
      </c>
      <c r="B14" s="23">
        <f>'[1]30'!B22</f>
        <v>350106</v>
      </c>
      <c r="C14" s="24" t="str">
        <f>'[1]9'!C19</f>
        <v>Arjosari</v>
      </c>
      <c r="D14" s="23">
        <f>'[1]30'!D22</f>
        <v>35010200011</v>
      </c>
      <c r="E14" s="24" t="str">
        <f>'[1]9'!E19</f>
        <v>Arjosari</v>
      </c>
      <c r="F14" s="25">
        <f>'[1]24'!M21</f>
        <v>378</v>
      </c>
      <c r="G14" s="26">
        <v>12</v>
      </c>
      <c r="H14" s="27">
        <f t="shared" si="0"/>
        <v>7.4534161490683228</v>
      </c>
      <c r="I14" s="26">
        <v>35</v>
      </c>
      <c r="J14" s="27">
        <f t="shared" si="1"/>
        <v>21.739130434782609</v>
      </c>
      <c r="K14" s="26">
        <v>8</v>
      </c>
      <c r="L14" s="27">
        <f t="shared" si="2"/>
        <v>4.9689440993788816</v>
      </c>
      <c r="M14" s="26">
        <v>84</v>
      </c>
      <c r="N14" s="27">
        <f t="shared" si="3"/>
        <v>52.173913043478258</v>
      </c>
      <c r="O14" s="26">
        <v>1</v>
      </c>
      <c r="P14" s="27">
        <f t="shared" si="4"/>
        <v>0.6211180124223602</v>
      </c>
      <c r="Q14" s="26">
        <v>2</v>
      </c>
      <c r="R14" s="27">
        <f t="shared" si="5"/>
        <v>1.2422360248447204</v>
      </c>
      <c r="S14" s="26">
        <v>17</v>
      </c>
      <c r="T14" s="27">
        <f t="shared" si="6"/>
        <v>10.559006211180124</v>
      </c>
      <c r="U14" s="26">
        <v>2</v>
      </c>
      <c r="V14" s="27">
        <f t="shared" si="7"/>
        <v>1.2422360248447204</v>
      </c>
      <c r="W14" s="25">
        <f t="shared" si="8"/>
        <v>161</v>
      </c>
      <c r="X14" s="27">
        <f t="shared" si="9"/>
        <v>42.592592592592595</v>
      </c>
    </row>
    <row r="15" spans="1:24" x14ac:dyDescent="0.25">
      <c r="A15" s="1">
        <v>12</v>
      </c>
      <c r="B15" s="1"/>
      <c r="C15" s="2"/>
      <c r="D15" s="1">
        <f>'[1]30'!D23</f>
        <v>35010200012</v>
      </c>
      <c r="E15" s="2" t="str">
        <f>'[1]9'!E20</f>
        <v>Kedungbendo</v>
      </c>
      <c r="F15" s="3">
        <f>'[1]24'!M22</f>
        <v>122</v>
      </c>
      <c r="G15" s="4">
        <v>7</v>
      </c>
      <c r="H15" s="5">
        <f t="shared" si="0"/>
        <v>4.4025157232704402</v>
      </c>
      <c r="I15" s="4">
        <v>17</v>
      </c>
      <c r="J15" s="5">
        <f t="shared" si="1"/>
        <v>10.691823899371069</v>
      </c>
      <c r="K15" s="4">
        <v>5</v>
      </c>
      <c r="L15" s="5">
        <f t="shared" si="2"/>
        <v>3.1446540880503147</v>
      </c>
      <c r="M15" s="4">
        <v>97</v>
      </c>
      <c r="N15" s="5">
        <f t="shared" si="3"/>
        <v>61.0062893081761</v>
      </c>
      <c r="O15" s="4">
        <v>0</v>
      </c>
      <c r="P15" s="5">
        <f t="shared" si="4"/>
        <v>0</v>
      </c>
      <c r="Q15" s="4">
        <v>3</v>
      </c>
      <c r="R15" s="5">
        <f t="shared" si="5"/>
        <v>1.8867924528301887</v>
      </c>
      <c r="S15" s="4">
        <v>3</v>
      </c>
      <c r="T15" s="5">
        <f t="shared" si="6"/>
        <v>1.8867924528301887</v>
      </c>
      <c r="U15" s="4">
        <v>27</v>
      </c>
      <c r="V15" s="5">
        <f t="shared" si="7"/>
        <v>16.981132075471699</v>
      </c>
      <c r="W15" s="3">
        <f t="shared" si="8"/>
        <v>159</v>
      </c>
      <c r="X15" s="5">
        <f t="shared" si="9"/>
        <v>130.32786885245901</v>
      </c>
    </row>
    <row r="16" spans="1:24" x14ac:dyDescent="0.25">
      <c r="A16" s="1">
        <v>13</v>
      </c>
      <c r="B16" s="1">
        <f>'[1]30'!B24</f>
        <v>350107</v>
      </c>
      <c r="C16" s="2" t="str">
        <f>'[1]9'!C21</f>
        <v>Nawangan</v>
      </c>
      <c r="D16" s="1">
        <f>'[1]30'!D24</f>
        <v>35010200013</v>
      </c>
      <c r="E16" s="2" t="str">
        <f>'[1]9'!E21</f>
        <v>Nawangan</v>
      </c>
      <c r="F16" s="3">
        <f>'[1]24'!M23</f>
        <v>360</v>
      </c>
      <c r="G16" s="4">
        <v>15</v>
      </c>
      <c r="H16" s="5">
        <f t="shared" si="0"/>
        <v>9.4936708860759502</v>
      </c>
      <c r="I16" s="4">
        <v>31</v>
      </c>
      <c r="J16" s="5">
        <f t="shared" si="1"/>
        <v>19.62025316455696</v>
      </c>
      <c r="K16" s="4">
        <v>3</v>
      </c>
      <c r="L16" s="5">
        <f t="shared" si="2"/>
        <v>1.89873417721519</v>
      </c>
      <c r="M16" s="4">
        <v>72</v>
      </c>
      <c r="N16" s="5">
        <f t="shared" si="3"/>
        <v>45.569620253164558</v>
      </c>
      <c r="O16" s="4">
        <v>1</v>
      </c>
      <c r="P16" s="5">
        <f t="shared" si="4"/>
        <v>0.63291139240506333</v>
      </c>
      <c r="Q16" s="4">
        <v>2</v>
      </c>
      <c r="R16" s="5">
        <f t="shared" si="5"/>
        <v>1.2658227848101267</v>
      </c>
      <c r="S16" s="4">
        <v>27</v>
      </c>
      <c r="T16" s="5">
        <f t="shared" si="6"/>
        <v>17.088607594936708</v>
      </c>
      <c r="U16" s="4">
        <v>7</v>
      </c>
      <c r="V16" s="5">
        <f t="shared" si="7"/>
        <v>4.4303797468354427</v>
      </c>
      <c r="W16" s="3">
        <f t="shared" si="8"/>
        <v>158</v>
      </c>
      <c r="X16" s="5">
        <f t="shared" si="9"/>
        <v>43.888888888888886</v>
      </c>
    </row>
    <row r="17" spans="1:24" x14ac:dyDescent="0.25">
      <c r="A17" s="1">
        <v>14</v>
      </c>
      <c r="B17" s="1"/>
      <c r="C17" s="2"/>
      <c r="D17" s="1">
        <f>'[1]30'!D25</f>
        <v>35010200014</v>
      </c>
      <c r="E17" s="2" t="str">
        <f>'[1]9'!E22</f>
        <v>Pakis Baru</v>
      </c>
      <c r="F17" s="3">
        <f>'[1]24'!M24</f>
        <v>319</v>
      </c>
      <c r="G17" s="4">
        <v>10</v>
      </c>
      <c r="H17" s="5">
        <f t="shared" si="0"/>
        <v>6.4102564102564097</v>
      </c>
      <c r="I17" s="4">
        <v>25</v>
      </c>
      <c r="J17" s="5">
        <f t="shared" si="1"/>
        <v>16.025641025641026</v>
      </c>
      <c r="K17" s="4">
        <v>10</v>
      </c>
      <c r="L17" s="5">
        <f t="shared" si="2"/>
        <v>6.4102564102564097</v>
      </c>
      <c r="M17" s="4">
        <v>72</v>
      </c>
      <c r="N17" s="5">
        <f t="shared" si="3"/>
        <v>46.153846153846153</v>
      </c>
      <c r="O17" s="4">
        <v>0</v>
      </c>
      <c r="P17" s="5">
        <f t="shared" si="4"/>
        <v>0</v>
      </c>
      <c r="Q17" s="4">
        <v>3</v>
      </c>
      <c r="R17" s="5">
        <f t="shared" si="5"/>
        <v>1.9230769230769231</v>
      </c>
      <c r="S17" s="4">
        <v>17</v>
      </c>
      <c r="T17" s="5">
        <f t="shared" si="6"/>
        <v>10.897435897435898</v>
      </c>
      <c r="U17" s="4">
        <v>19</v>
      </c>
      <c r="V17" s="5">
        <f t="shared" si="7"/>
        <v>12.179487179487179</v>
      </c>
      <c r="W17" s="3">
        <f t="shared" si="8"/>
        <v>156</v>
      </c>
      <c r="X17" s="5">
        <f t="shared" si="9"/>
        <v>48.902821316614421</v>
      </c>
    </row>
    <row r="18" spans="1:24" x14ac:dyDescent="0.25">
      <c r="A18" s="1">
        <v>15</v>
      </c>
      <c r="B18" s="1">
        <f>'[1]30'!B26</f>
        <v>350108</v>
      </c>
      <c r="C18" s="2" t="str">
        <f>'[1]9'!C23</f>
        <v>Bandar</v>
      </c>
      <c r="D18" s="1">
        <f>'[1]30'!D26</f>
        <v>35010200015</v>
      </c>
      <c r="E18" s="2" t="str">
        <f>'[1]9'!E23</f>
        <v>Bandar</v>
      </c>
      <c r="F18" s="3">
        <f>'[1]24'!M25</f>
        <v>242</v>
      </c>
      <c r="G18" s="4">
        <v>8</v>
      </c>
      <c r="H18" s="5">
        <f t="shared" si="0"/>
        <v>5.3333333333333339</v>
      </c>
      <c r="I18" s="4">
        <v>26</v>
      </c>
      <c r="J18" s="5">
        <f t="shared" si="1"/>
        <v>17.333333333333336</v>
      </c>
      <c r="K18" s="4">
        <v>1</v>
      </c>
      <c r="L18" s="5">
        <f t="shared" si="2"/>
        <v>0.66666666666666674</v>
      </c>
      <c r="M18" s="4">
        <v>60</v>
      </c>
      <c r="N18" s="5">
        <f t="shared" si="3"/>
        <v>40</v>
      </c>
      <c r="O18" s="4">
        <v>0</v>
      </c>
      <c r="P18" s="5">
        <f t="shared" si="4"/>
        <v>0</v>
      </c>
      <c r="Q18" s="4">
        <v>4</v>
      </c>
      <c r="R18" s="5">
        <f t="shared" si="5"/>
        <v>2.666666666666667</v>
      </c>
      <c r="S18" s="4">
        <v>16</v>
      </c>
      <c r="T18" s="5">
        <f t="shared" si="6"/>
        <v>10.666666666666668</v>
      </c>
      <c r="U18" s="4">
        <v>35</v>
      </c>
      <c r="V18" s="5">
        <f t="shared" si="7"/>
        <v>23.333333333333332</v>
      </c>
      <c r="W18" s="3">
        <f t="shared" si="8"/>
        <v>150</v>
      </c>
      <c r="X18" s="5">
        <f t="shared" si="9"/>
        <v>61.983471074380169</v>
      </c>
    </row>
    <row r="19" spans="1:24" x14ac:dyDescent="0.25">
      <c r="A19" s="1">
        <v>16</v>
      </c>
      <c r="B19" s="1"/>
      <c r="C19" s="2"/>
      <c r="D19" s="1">
        <f>'[1]30'!D27</f>
        <v>35010200016</v>
      </c>
      <c r="E19" s="2" t="str">
        <f>'[1]9'!E24</f>
        <v>Jeruk</v>
      </c>
      <c r="F19" s="3">
        <f>'[1]24'!M26</f>
        <v>268</v>
      </c>
      <c r="G19" s="4">
        <v>9</v>
      </c>
      <c r="H19" s="5">
        <f t="shared" si="0"/>
        <v>8.5714285714285712</v>
      </c>
      <c r="I19" s="4">
        <v>24</v>
      </c>
      <c r="J19" s="5">
        <f t="shared" si="1"/>
        <v>22.857142857142858</v>
      </c>
      <c r="K19" s="4">
        <v>6</v>
      </c>
      <c r="L19" s="5">
        <f t="shared" si="2"/>
        <v>5.7142857142857144</v>
      </c>
      <c r="M19" s="4">
        <v>34</v>
      </c>
      <c r="N19" s="5">
        <f t="shared" si="3"/>
        <v>32.38095238095238</v>
      </c>
      <c r="O19" s="4">
        <v>1</v>
      </c>
      <c r="P19" s="5">
        <f t="shared" si="4"/>
        <v>0.95238095238095244</v>
      </c>
      <c r="Q19" s="4">
        <v>8</v>
      </c>
      <c r="R19" s="5">
        <f t="shared" si="5"/>
        <v>7.6190476190476195</v>
      </c>
      <c r="S19" s="4">
        <v>13</v>
      </c>
      <c r="T19" s="5">
        <f t="shared" si="6"/>
        <v>12.380952380952381</v>
      </c>
      <c r="U19" s="4">
        <v>10</v>
      </c>
      <c r="V19" s="5">
        <f t="shared" si="7"/>
        <v>9.5238095238095237</v>
      </c>
      <c r="W19" s="3">
        <f t="shared" si="8"/>
        <v>105</v>
      </c>
      <c r="X19" s="5">
        <f t="shared" si="9"/>
        <v>39.179104477611943</v>
      </c>
    </row>
    <row r="20" spans="1:24" x14ac:dyDescent="0.25">
      <c r="A20" s="1">
        <v>17</v>
      </c>
      <c r="B20" s="11">
        <f>'[1]30'!B28</f>
        <v>350109</v>
      </c>
      <c r="C20" s="12" t="str">
        <f>'[1]9'!C25</f>
        <v>Tegalombo</v>
      </c>
      <c r="D20" s="11">
        <f>'[1]30'!D28</f>
        <v>35010200017</v>
      </c>
      <c r="E20" s="12" t="str">
        <f>'[1]9'!E25</f>
        <v>Tegalombo</v>
      </c>
      <c r="F20" s="13">
        <f>'[1]24'!M27</f>
        <v>369</v>
      </c>
      <c r="G20" s="4">
        <v>14</v>
      </c>
      <c r="H20" s="5">
        <f t="shared" si="0"/>
        <v>7.291666666666667</v>
      </c>
      <c r="I20" s="4">
        <v>31</v>
      </c>
      <c r="J20" s="5">
        <f t="shared" si="1"/>
        <v>16.145833333333336</v>
      </c>
      <c r="K20" s="4">
        <v>2</v>
      </c>
      <c r="L20" s="5">
        <f t="shared" si="2"/>
        <v>1.0416666666666665</v>
      </c>
      <c r="M20" s="4">
        <v>87</v>
      </c>
      <c r="N20" s="5">
        <f t="shared" si="3"/>
        <v>45.3125</v>
      </c>
      <c r="O20" s="4">
        <v>0</v>
      </c>
      <c r="P20" s="5">
        <f t="shared" si="4"/>
        <v>0</v>
      </c>
      <c r="Q20" s="4">
        <v>2</v>
      </c>
      <c r="R20" s="5">
        <f t="shared" si="5"/>
        <v>1.0416666666666665</v>
      </c>
      <c r="S20" s="4">
        <v>21</v>
      </c>
      <c r="T20" s="5">
        <f t="shared" si="6"/>
        <v>10.9375</v>
      </c>
      <c r="U20" s="4">
        <v>35</v>
      </c>
      <c r="V20" s="5">
        <f t="shared" si="7"/>
        <v>18.229166666666664</v>
      </c>
      <c r="W20" s="3">
        <f t="shared" si="8"/>
        <v>192</v>
      </c>
      <c r="X20" s="5">
        <f t="shared" si="9"/>
        <v>52.032520325203258</v>
      </c>
    </row>
    <row r="21" spans="1:24" x14ac:dyDescent="0.25">
      <c r="A21" s="9">
        <v>18</v>
      </c>
      <c r="B21" s="15"/>
      <c r="C21" s="15"/>
      <c r="D21" s="16">
        <f>'[1]30'!D29</f>
        <v>35010200018</v>
      </c>
      <c r="E21" s="17" t="str">
        <f>'[1]9'!E26</f>
        <v>Gemaharjo</v>
      </c>
      <c r="F21" s="18">
        <f>'[1]24'!M28</f>
        <v>208</v>
      </c>
      <c r="G21" s="10">
        <v>11</v>
      </c>
      <c r="H21" s="5">
        <f t="shared" si="0"/>
        <v>6.9182389937106921</v>
      </c>
      <c r="I21" s="4">
        <v>37</v>
      </c>
      <c r="J21" s="5">
        <f t="shared" si="1"/>
        <v>23.270440251572328</v>
      </c>
      <c r="K21" s="4">
        <v>3</v>
      </c>
      <c r="L21" s="5">
        <f t="shared" si="2"/>
        <v>1.8867924528301887</v>
      </c>
      <c r="M21" s="4">
        <v>54</v>
      </c>
      <c r="N21" s="5">
        <f t="shared" si="3"/>
        <v>33.962264150943398</v>
      </c>
      <c r="O21" s="4">
        <v>1</v>
      </c>
      <c r="P21" s="5">
        <f t="shared" si="4"/>
        <v>0.62893081761006298</v>
      </c>
      <c r="Q21" s="4">
        <v>4</v>
      </c>
      <c r="R21" s="5">
        <f t="shared" si="5"/>
        <v>2.5157232704402519</v>
      </c>
      <c r="S21" s="4">
        <v>45</v>
      </c>
      <c r="T21" s="5">
        <f t="shared" si="6"/>
        <v>28.30188679245283</v>
      </c>
      <c r="U21" s="4">
        <v>4</v>
      </c>
      <c r="V21" s="5">
        <f t="shared" si="7"/>
        <v>2.5157232704402519</v>
      </c>
      <c r="W21" s="3">
        <f t="shared" si="8"/>
        <v>159</v>
      </c>
      <c r="X21" s="5">
        <f t="shared" si="9"/>
        <v>76.442307692307693</v>
      </c>
    </row>
    <row r="22" spans="1:24" x14ac:dyDescent="0.25">
      <c r="A22" s="9">
        <v>19</v>
      </c>
      <c r="B22" s="19">
        <v>350110</v>
      </c>
      <c r="C22" s="15" t="s">
        <v>18</v>
      </c>
      <c r="D22" s="16">
        <f>'[1]30'!D30</f>
        <v>35010200019</v>
      </c>
      <c r="E22" s="15" t="s">
        <v>18</v>
      </c>
      <c r="F22" s="15">
        <v>785</v>
      </c>
      <c r="G22" s="10">
        <v>52</v>
      </c>
      <c r="H22" s="5">
        <f t="shared" si="0"/>
        <v>8.360128617363344</v>
      </c>
      <c r="I22" s="4">
        <v>139</v>
      </c>
      <c r="J22" s="5">
        <f t="shared" si="1"/>
        <v>22.347266881028936</v>
      </c>
      <c r="K22" s="4">
        <v>10</v>
      </c>
      <c r="L22" s="5">
        <f t="shared" si="2"/>
        <v>1.607717041800643</v>
      </c>
      <c r="M22" s="4">
        <v>180</v>
      </c>
      <c r="N22" s="5">
        <f t="shared" si="3"/>
        <v>28.938906752411576</v>
      </c>
      <c r="O22" s="4">
        <v>1</v>
      </c>
      <c r="P22" s="5">
        <f t="shared" si="4"/>
        <v>0.16077170418006431</v>
      </c>
      <c r="Q22" s="4">
        <v>3</v>
      </c>
      <c r="R22" s="5">
        <f t="shared" si="5"/>
        <v>0.48231511254019299</v>
      </c>
      <c r="S22" s="4">
        <v>153</v>
      </c>
      <c r="T22" s="5">
        <f t="shared" si="6"/>
        <v>24.59807073954984</v>
      </c>
      <c r="U22" s="4">
        <v>84</v>
      </c>
      <c r="V22" s="5">
        <f t="shared" si="7"/>
        <v>13.504823151125404</v>
      </c>
      <c r="W22" s="3">
        <f t="shared" si="8"/>
        <v>622</v>
      </c>
      <c r="X22" s="5">
        <f t="shared" si="9"/>
        <v>79.235668789808926</v>
      </c>
    </row>
    <row r="23" spans="1:24" x14ac:dyDescent="0.25">
      <c r="A23" s="9">
        <v>20</v>
      </c>
      <c r="B23" s="15"/>
      <c r="C23" s="15"/>
      <c r="D23" s="16">
        <f>'[1]30'!D31</f>
        <v>35010200020</v>
      </c>
      <c r="E23" s="15" t="s">
        <v>21</v>
      </c>
      <c r="F23" s="15">
        <v>411</v>
      </c>
      <c r="G23" s="10">
        <v>18</v>
      </c>
      <c r="H23" s="5">
        <f t="shared" si="0"/>
        <v>15.517241379310345</v>
      </c>
      <c r="I23" s="4">
        <v>32</v>
      </c>
      <c r="J23" s="5">
        <f t="shared" si="1"/>
        <v>27.586206896551722</v>
      </c>
      <c r="K23" s="4">
        <v>2</v>
      </c>
      <c r="L23" s="5">
        <f t="shared" si="2"/>
        <v>1.7241379310344827</v>
      </c>
      <c r="M23" s="4">
        <v>42</v>
      </c>
      <c r="N23" s="5">
        <f t="shared" si="3"/>
        <v>36.206896551724135</v>
      </c>
      <c r="O23" s="4">
        <v>0</v>
      </c>
      <c r="P23" s="5">
        <f t="shared" si="4"/>
        <v>0</v>
      </c>
      <c r="Q23" s="4">
        <v>3</v>
      </c>
      <c r="R23" s="5">
        <f t="shared" si="5"/>
        <v>2.5862068965517242</v>
      </c>
      <c r="S23" s="4">
        <v>15</v>
      </c>
      <c r="T23" s="5">
        <f t="shared" si="6"/>
        <v>12.931034482758621</v>
      </c>
      <c r="U23" s="4">
        <v>4</v>
      </c>
      <c r="V23" s="5">
        <f t="shared" si="7"/>
        <v>3.4482758620689653</v>
      </c>
      <c r="W23" s="3">
        <f t="shared" si="8"/>
        <v>116</v>
      </c>
      <c r="X23" s="5">
        <f t="shared" si="9"/>
        <v>28.223844282238442</v>
      </c>
    </row>
    <row r="24" spans="1:24" x14ac:dyDescent="0.25">
      <c r="A24" s="9">
        <v>21</v>
      </c>
      <c r="B24" s="19">
        <v>350111</v>
      </c>
      <c r="C24" s="15" t="s">
        <v>19</v>
      </c>
      <c r="D24" s="16">
        <f>'[1]30'!D32</f>
        <v>35010200021</v>
      </c>
      <c r="E24" s="15" t="s">
        <v>19</v>
      </c>
      <c r="F24" s="15">
        <v>409</v>
      </c>
      <c r="G24" s="10">
        <v>17</v>
      </c>
      <c r="H24" s="5">
        <f t="shared" si="0"/>
        <v>13.28125</v>
      </c>
      <c r="I24" s="4">
        <v>45</v>
      </c>
      <c r="J24" s="5">
        <f t="shared" si="1"/>
        <v>35.15625</v>
      </c>
      <c r="K24" s="4">
        <v>8</v>
      </c>
      <c r="L24" s="5">
        <f t="shared" si="2"/>
        <v>6.25</v>
      </c>
      <c r="M24" s="4">
        <v>41</v>
      </c>
      <c r="N24" s="5">
        <f t="shared" si="3"/>
        <v>32.03125</v>
      </c>
      <c r="O24" s="4">
        <v>1</v>
      </c>
      <c r="P24" s="5">
        <f t="shared" si="4"/>
        <v>0.78125</v>
      </c>
      <c r="Q24" s="4">
        <v>4</v>
      </c>
      <c r="R24" s="5">
        <f t="shared" si="5"/>
        <v>3.125</v>
      </c>
      <c r="S24" s="4">
        <v>5</v>
      </c>
      <c r="T24" s="5">
        <f t="shared" si="6"/>
        <v>3.90625</v>
      </c>
      <c r="U24" s="4">
        <v>7</v>
      </c>
      <c r="V24" s="5">
        <f t="shared" si="7"/>
        <v>5.46875</v>
      </c>
      <c r="W24" s="3">
        <f t="shared" si="8"/>
        <v>128</v>
      </c>
      <c r="X24" s="5">
        <f t="shared" si="9"/>
        <v>31.295843520782395</v>
      </c>
    </row>
    <row r="25" spans="1:24" x14ac:dyDescent="0.25">
      <c r="A25" s="9">
        <v>22</v>
      </c>
      <c r="B25" s="15"/>
      <c r="C25" s="15"/>
      <c r="D25" s="16">
        <f>'[1]30'!D33</f>
        <v>35010200022</v>
      </c>
      <c r="E25" s="15" t="s">
        <v>22</v>
      </c>
      <c r="F25" s="15">
        <v>196</v>
      </c>
      <c r="G25" s="10">
        <v>16</v>
      </c>
      <c r="H25" s="5">
        <f t="shared" si="0"/>
        <v>13.793103448275861</v>
      </c>
      <c r="I25" s="4">
        <v>17</v>
      </c>
      <c r="J25" s="5">
        <f t="shared" si="1"/>
        <v>14.655172413793101</v>
      </c>
      <c r="K25" s="4">
        <v>6</v>
      </c>
      <c r="L25" s="5">
        <f t="shared" si="2"/>
        <v>5.1724137931034484</v>
      </c>
      <c r="M25" s="4">
        <v>59</v>
      </c>
      <c r="N25" s="5">
        <f t="shared" si="3"/>
        <v>50.862068965517238</v>
      </c>
      <c r="O25" s="4">
        <v>0</v>
      </c>
      <c r="P25" s="5">
        <f t="shared" si="4"/>
        <v>0</v>
      </c>
      <c r="Q25" s="4">
        <v>5</v>
      </c>
      <c r="R25" s="5">
        <f t="shared" si="5"/>
        <v>4.3103448275862073</v>
      </c>
      <c r="S25" s="4">
        <v>3</v>
      </c>
      <c r="T25" s="5">
        <f t="shared" si="6"/>
        <v>2.5862068965517242</v>
      </c>
      <c r="U25" s="4">
        <v>10</v>
      </c>
      <c r="V25" s="5">
        <f t="shared" si="7"/>
        <v>8.6206896551724146</v>
      </c>
      <c r="W25" s="3">
        <f t="shared" si="8"/>
        <v>116</v>
      </c>
      <c r="X25" s="5">
        <f t="shared" si="9"/>
        <v>59.183673469387756</v>
      </c>
    </row>
    <row r="26" spans="1:24" x14ac:dyDescent="0.25">
      <c r="A26" s="9">
        <v>23</v>
      </c>
      <c r="B26" s="19">
        <v>350112</v>
      </c>
      <c r="C26" s="15" t="s">
        <v>20</v>
      </c>
      <c r="D26" s="16">
        <f>'[1]30'!D34</f>
        <v>35010200023</v>
      </c>
      <c r="E26" s="15" t="s">
        <v>20</v>
      </c>
      <c r="F26" s="15">
        <v>233</v>
      </c>
      <c r="G26" s="10">
        <v>8</v>
      </c>
      <c r="H26" s="5">
        <f t="shared" si="0"/>
        <v>6.3492063492063489</v>
      </c>
      <c r="I26" s="4">
        <v>21</v>
      </c>
      <c r="J26" s="5">
        <f t="shared" si="1"/>
        <v>16.666666666666664</v>
      </c>
      <c r="K26" s="4">
        <v>5</v>
      </c>
      <c r="L26" s="5">
        <f t="shared" si="2"/>
        <v>3.9682539682539679</v>
      </c>
      <c r="M26" s="4">
        <v>52</v>
      </c>
      <c r="N26" s="5">
        <f t="shared" si="3"/>
        <v>41.269841269841265</v>
      </c>
      <c r="O26" s="4">
        <v>1</v>
      </c>
      <c r="P26" s="5">
        <f t="shared" si="4"/>
        <v>0.79365079365079361</v>
      </c>
      <c r="Q26" s="4">
        <v>3</v>
      </c>
      <c r="R26" s="5">
        <f t="shared" si="5"/>
        <v>2.3809523809523809</v>
      </c>
      <c r="S26" s="4">
        <v>5</v>
      </c>
      <c r="T26" s="5">
        <f t="shared" si="6"/>
        <v>3.9682539682539679</v>
      </c>
      <c r="U26" s="4">
        <v>31</v>
      </c>
      <c r="V26" s="5">
        <f t="shared" si="7"/>
        <v>24.603174603174601</v>
      </c>
      <c r="W26" s="3">
        <f t="shared" si="8"/>
        <v>126</v>
      </c>
      <c r="X26" s="5">
        <f t="shared" si="9"/>
        <v>54.077253218884124</v>
      </c>
    </row>
    <row r="27" spans="1:24" x14ac:dyDescent="0.25">
      <c r="A27" s="9">
        <v>24</v>
      </c>
      <c r="B27" s="16"/>
      <c r="C27" s="17"/>
      <c r="D27" s="16">
        <f>'[1]30'!D35</f>
        <v>35010200024</v>
      </c>
      <c r="E27" s="15" t="s">
        <v>23</v>
      </c>
      <c r="F27" s="15">
        <v>201</v>
      </c>
      <c r="G27" s="10">
        <v>7</v>
      </c>
      <c r="H27" s="5">
        <f t="shared" si="0"/>
        <v>4.4585987261146496</v>
      </c>
      <c r="I27" s="4">
        <v>27</v>
      </c>
      <c r="J27" s="5">
        <f t="shared" si="1"/>
        <v>17.197452229299362</v>
      </c>
      <c r="K27" s="4">
        <v>4</v>
      </c>
      <c r="L27" s="5">
        <f t="shared" si="2"/>
        <v>2.547770700636943</v>
      </c>
      <c r="M27" s="4">
        <v>72</v>
      </c>
      <c r="N27" s="5">
        <f t="shared" si="3"/>
        <v>45.859872611464972</v>
      </c>
      <c r="O27" s="4">
        <v>0</v>
      </c>
      <c r="P27" s="5">
        <f t="shared" si="4"/>
        <v>0</v>
      </c>
      <c r="Q27" s="4">
        <v>2</v>
      </c>
      <c r="R27" s="5">
        <f t="shared" si="5"/>
        <v>1.2738853503184715</v>
      </c>
      <c r="S27" s="4">
        <v>9</v>
      </c>
      <c r="T27" s="5">
        <f t="shared" si="6"/>
        <v>5.7324840764331215</v>
      </c>
      <c r="U27" s="4">
        <v>36</v>
      </c>
      <c r="V27" s="5">
        <f t="shared" si="7"/>
        <v>22.929936305732486</v>
      </c>
      <c r="W27" s="3">
        <f t="shared" si="8"/>
        <v>157</v>
      </c>
      <c r="X27" s="5">
        <f t="shared" si="9"/>
        <v>78.109452736318403</v>
      </c>
    </row>
    <row r="28" spans="1:24" ht="15.75" thickBot="1" x14ac:dyDescent="0.3">
      <c r="A28" s="20" t="s">
        <v>15</v>
      </c>
      <c r="B28" s="21"/>
      <c r="C28" s="21"/>
      <c r="D28" s="21"/>
      <c r="E28" s="22"/>
      <c r="F28" s="14">
        <f>SUM(F4:F27)</f>
        <v>7239</v>
      </c>
      <c r="G28" s="6">
        <f t="shared" ref="G28" si="10">SUM(G4:G27)</f>
        <v>386</v>
      </c>
      <c r="H28" s="7">
        <f t="shared" si="0"/>
        <v>7.9818031430934662</v>
      </c>
      <c r="I28" s="6">
        <f>SUM(I4:I27)</f>
        <v>975</v>
      </c>
      <c r="J28" s="7">
        <f t="shared" si="1"/>
        <v>20.161290322580644</v>
      </c>
      <c r="K28" s="6">
        <f>SUM(K4:K27)</f>
        <v>279</v>
      </c>
      <c r="L28" s="7">
        <f t="shared" si="2"/>
        <v>5.7692307692307692</v>
      </c>
      <c r="M28" s="6">
        <f>SUM(M4:M27)</f>
        <v>1862</v>
      </c>
      <c r="N28" s="7">
        <f t="shared" si="3"/>
        <v>38.502894954507859</v>
      </c>
      <c r="O28" s="6">
        <f>SUM(O4:O27)</f>
        <v>35</v>
      </c>
      <c r="P28" s="7">
        <f t="shared" si="4"/>
        <v>0.72373862696443336</v>
      </c>
      <c r="Q28" s="6">
        <f>SUM(Q4:Q27)</f>
        <v>87</v>
      </c>
      <c r="R28" s="7">
        <f t="shared" si="5"/>
        <v>1.7990074441687345</v>
      </c>
      <c r="S28" s="6">
        <f>SUM(S4:S27)</f>
        <v>537</v>
      </c>
      <c r="T28" s="7">
        <f t="shared" si="6"/>
        <v>11.104218362282877</v>
      </c>
      <c r="U28" s="6">
        <f>SUM(U4:U27)</f>
        <v>675</v>
      </c>
      <c r="V28" s="7">
        <f t="shared" si="7"/>
        <v>13.957816377171216</v>
      </c>
      <c r="W28" s="6">
        <f t="shared" si="8"/>
        <v>4836</v>
      </c>
      <c r="X28" s="8">
        <f t="shared" si="9"/>
        <v>66.804807293825121</v>
      </c>
    </row>
  </sheetData>
  <mergeCells count="8">
    <mergeCell ref="G1:X2"/>
    <mergeCell ref="A28:E28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2025-07-09T07:10:11Z</dcterms:created>
  <dcterms:modified xsi:type="dcterms:W3CDTF">2025-07-15T01:33:07Z</dcterms:modified>
</cp:coreProperties>
</file>