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9" documentId="8_{3DCDC62B-B5A0-47A4-A120-44DA25C8C838}" xr6:coauthVersionLast="47" xr6:coauthVersionMax="47" xr10:uidLastSave="{CCC630E8-9733-429F-8284-3C92FE516252}"/>
  <bookViews>
    <workbookView xWindow="-105" yWindow="0" windowWidth="14610" windowHeight="15585" xr2:uid="{F569872C-3C91-4C6D-AFF9-CEC7D6CA963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D22" i="1"/>
  <c r="D23" i="1"/>
  <c r="D24" i="1"/>
  <c r="D25" i="1"/>
  <c r="D26" i="1"/>
  <c r="D27" i="1"/>
  <c r="K28" i="1"/>
  <c r="I28" i="1"/>
  <c r="J28" i="1" s="1"/>
  <c r="F28" i="1"/>
  <c r="M27" i="1"/>
  <c r="N27" i="1" s="1"/>
  <c r="L27" i="1"/>
  <c r="J27" i="1"/>
  <c r="H27" i="1"/>
  <c r="E21" i="1"/>
  <c r="D21" i="1"/>
  <c r="M26" i="1"/>
  <c r="N26" i="1" s="1"/>
  <c r="L26" i="1"/>
  <c r="J26" i="1"/>
  <c r="H26" i="1"/>
  <c r="E20" i="1"/>
  <c r="D20" i="1"/>
  <c r="C20" i="1"/>
  <c r="B20" i="1"/>
  <c r="M25" i="1"/>
  <c r="N25" i="1" s="1"/>
  <c r="L25" i="1"/>
  <c r="J25" i="1"/>
  <c r="H25" i="1"/>
  <c r="E19" i="1"/>
  <c r="D19" i="1"/>
  <c r="M24" i="1"/>
  <c r="N24" i="1" s="1"/>
  <c r="L24" i="1"/>
  <c r="J24" i="1"/>
  <c r="H24" i="1"/>
  <c r="E18" i="1"/>
  <c r="D18" i="1"/>
  <c r="C18" i="1"/>
  <c r="B18" i="1"/>
  <c r="M23" i="1"/>
  <c r="N23" i="1" s="1"/>
  <c r="L23" i="1"/>
  <c r="J23" i="1"/>
  <c r="H23" i="1"/>
  <c r="E17" i="1"/>
  <c r="D17" i="1"/>
  <c r="M22" i="1"/>
  <c r="N22" i="1" s="1"/>
  <c r="L22" i="1"/>
  <c r="J22" i="1"/>
  <c r="H22" i="1"/>
  <c r="E16" i="1"/>
  <c r="D16" i="1"/>
  <c r="C16" i="1"/>
  <c r="B16" i="1"/>
  <c r="M21" i="1"/>
  <c r="N21" i="1" s="1"/>
  <c r="L21" i="1"/>
  <c r="J21" i="1"/>
  <c r="H21" i="1"/>
  <c r="E15" i="1"/>
  <c r="D15" i="1"/>
  <c r="M20" i="1"/>
  <c r="N20" i="1" s="1"/>
  <c r="L20" i="1"/>
  <c r="J20" i="1"/>
  <c r="H20" i="1"/>
  <c r="E14" i="1"/>
  <c r="D14" i="1"/>
  <c r="C14" i="1"/>
  <c r="B14" i="1"/>
  <c r="M19" i="1"/>
  <c r="N19" i="1" s="1"/>
  <c r="L19" i="1"/>
  <c r="J19" i="1"/>
  <c r="H19" i="1"/>
  <c r="E13" i="1"/>
  <c r="D13" i="1"/>
  <c r="M18" i="1"/>
  <c r="N18" i="1" s="1"/>
  <c r="L18" i="1"/>
  <c r="J18" i="1"/>
  <c r="H18" i="1"/>
  <c r="E12" i="1"/>
  <c r="D12" i="1"/>
  <c r="C12" i="1"/>
  <c r="B12" i="1"/>
  <c r="M17" i="1"/>
  <c r="N17" i="1" s="1"/>
  <c r="L17" i="1"/>
  <c r="J17" i="1"/>
  <c r="H17" i="1"/>
  <c r="E11" i="1"/>
  <c r="D11" i="1"/>
  <c r="M16" i="1"/>
  <c r="N16" i="1" s="1"/>
  <c r="L16" i="1"/>
  <c r="J16" i="1"/>
  <c r="H16" i="1"/>
  <c r="E10" i="1"/>
  <c r="D10" i="1"/>
  <c r="C10" i="1"/>
  <c r="B10" i="1"/>
  <c r="M15" i="1"/>
  <c r="N15" i="1" s="1"/>
  <c r="L15" i="1"/>
  <c r="J15" i="1"/>
  <c r="H15" i="1"/>
  <c r="E9" i="1"/>
  <c r="D9" i="1"/>
  <c r="M14" i="1"/>
  <c r="N14" i="1" s="1"/>
  <c r="L14" i="1"/>
  <c r="J14" i="1"/>
  <c r="H14" i="1"/>
  <c r="E8" i="1"/>
  <c r="D8" i="1"/>
  <c r="C8" i="1"/>
  <c r="B8" i="1"/>
  <c r="M13" i="1"/>
  <c r="N13" i="1" s="1"/>
  <c r="L13" i="1"/>
  <c r="J13" i="1"/>
  <c r="H13" i="1"/>
  <c r="E7" i="1"/>
  <c r="D7" i="1"/>
  <c r="M12" i="1"/>
  <c r="N12" i="1" s="1"/>
  <c r="L12" i="1"/>
  <c r="J12" i="1"/>
  <c r="H12" i="1"/>
  <c r="E6" i="1"/>
  <c r="D6" i="1"/>
  <c r="C6" i="1"/>
  <c r="B6" i="1"/>
  <c r="M11" i="1"/>
  <c r="N11" i="1" s="1"/>
  <c r="L11" i="1"/>
  <c r="J11" i="1"/>
  <c r="H11" i="1"/>
  <c r="E5" i="1"/>
  <c r="D5" i="1"/>
  <c r="M10" i="1"/>
  <c r="N10" i="1" s="1"/>
  <c r="L10" i="1"/>
  <c r="J10" i="1"/>
  <c r="H10" i="1"/>
  <c r="E4" i="1"/>
  <c r="D4" i="1"/>
  <c r="C4" i="1"/>
  <c r="B4" i="1"/>
  <c r="M9" i="1"/>
  <c r="N9" i="1" s="1"/>
  <c r="L9" i="1"/>
  <c r="J9" i="1"/>
  <c r="H9" i="1"/>
  <c r="M8" i="1"/>
  <c r="N8" i="1" s="1"/>
  <c r="L8" i="1"/>
  <c r="J8" i="1"/>
  <c r="H8" i="1"/>
  <c r="M7" i="1"/>
  <c r="N7" i="1" s="1"/>
  <c r="L7" i="1"/>
  <c r="J7" i="1"/>
  <c r="H7" i="1"/>
  <c r="M6" i="1"/>
  <c r="N6" i="1" s="1"/>
  <c r="L6" i="1"/>
  <c r="J6" i="1"/>
  <c r="H6" i="1"/>
  <c r="M5" i="1"/>
  <c r="N5" i="1" s="1"/>
  <c r="L5" i="1"/>
  <c r="J5" i="1"/>
  <c r="H5" i="1"/>
  <c r="M4" i="1"/>
  <c r="L4" i="1"/>
  <c r="J4" i="1"/>
  <c r="H4" i="1"/>
  <c r="H28" i="1" s="1"/>
  <c r="N4" i="1" l="1"/>
  <c r="L28" i="1"/>
  <c r="M28" i="1"/>
  <c r="N28" i="1" s="1"/>
</calcChain>
</file>

<file path=xl/sharedStrings.xml><?xml version="1.0" encoding="utf-8"?>
<sst xmlns="http://schemas.openxmlformats.org/spreadsheetml/2006/main" count="29" uniqueCount="19">
  <si>
    <t>NO</t>
  </si>
  <si>
    <t>KECAMATAN</t>
  </si>
  <si>
    <t>PUSKESMAS</t>
  </si>
  <si>
    <t>JUMLAH BAYI</t>
  </si>
  <si>
    <t>PELAYANAN KESEHATAN BAYI</t>
  </si>
  <si>
    <t>L</t>
  </si>
  <si>
    <t>P</t>
  </si>
  <si>
    <t>L + P</t>
  </si>
  <si>
    <t>JUMLAH</t>
  </si>
  <si>
    <t>%</t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</si>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</sst>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5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7" fontId="4" fillId="0" borderId="1" xfId="0" applyNumberFormat="1" applyFont="1" applyBorder="1" applyAlignment="1">
      <alignment horizontal="right" vertical="center"/>
    </xf>
    <xf numFmtId="37" fontId="2" fillId="0" borderId="1" xfId="0" applyNumberFormat="1" applyFont="1" applyBorder="1" applyAlignment="1">
      <alignment vertical="center"/>
    </xf>
    <xf numFmtId="37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vertical="center"/>
    </xf>
    <xf numFmtId="37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3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1">
          <cell r="B11">
            <v>350101</v>
          </cell>
          <cell r="D11">
            <v>35010200001</v>
          </cell>
        </row>
        <row r="12">
          <cell r="D12">
            <v>35010200002</v>
          </cell>
        </row>
        <row r="13">
          <cell r="B13">
            <v>350102</v>
          </cell>
          <cell r="D13">
            <v>35010200003</v>
          </cell>
        </row>
        <row r="14">
          <cell r="D14">
            <v>35010200004</v>
          </cell>
        </row>
        <row r="15">
          <cell r="B15">
            <v>350103</v>
          </cell>
          <cell r="D15">
            <v>35010200005</v>
          </cell>
        </row>
        <row r="16">
          <cell r="D16">
            <v>35010200006</v>
          </cell>
        </row>
        <row r="17">
          <cell r="B17">
            <v>350104</v>
          </cell>
          <cell r="D17">
            <v>35010200007</v>
          </cell>
        </row>
        <row r="18">
          <cell r="D18">
            <v>35010200008</v>
          </cell>
        </row>
        <row r="19">
          <cell r="B19">
            <v>350105</v>
          </cell>
          <cell r="D19">
            <v>35010200009</v>
          </cell>
        </row>
        <row r="20">
          <cell r="D20">
            <v>35010200010</v>
          </cell>
        </row>
        <row r="21">
          <cell r="B21">
            <v>350106</v>
          </cell>
          <cell r="D21">
            <v>35010200011</v>
          </cell>
        </row>
        <row r="22">
          <cell r="D22">
            <v>35010200012</v>
          </cell>
        </row>
        <row r="23">
          <cell r="B23">
            <v>350107</v>
          </cell>
          <cell r="D23">
            <v>35010200013</v>
          </cell>
        </row>
        <row r="24">
          <cell r="D24">
            <v>35010200014</v>
          </cell>
        </row>
        <row r="25">
          <cell r="B25">
            <v>350108</v>
          </cell>
          <cell r="D25">
            <v>35010200015</v>
          </cell>
        </row>
        <row r="26">
          <cell r="D26">
            <v>35010200016</v>
          </cell>
        </row>
        <row r="27">
          <cell r="B27">
            <v>350109</v>
          </cell>
          <cell r="D27">
            <v>35010200017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D8D0A-8DC4-436D-95F1-08ACD7364C6F}">
  <dimension ref="A1:N28"/>
  <sheetViews>
    <sheetView tabSelected="1" topLeftCell="A8" workbookViewId="0">
      <selection activeCell="G29" sqref="G29"/>
    </sheetView>
  </sheetViews>
  <sheetFormatPr defaultRowHeight="15"/>
  <cols>
    <col min="2" max="2" width="12.5703125" customWidth="1"/>
    <col min="3" max="3" width="13.28515625" customWidth="1"/>
    <col min="4" max="4" width="13" customWidth="1"/>
    <col min="5" max="5" width="14.85546875" customWidth="1"/>
  </cols>
  <sheetData>
    <row r="1" spans="1:14">
      <c r="A1" s="19" t="s">
        <v>0</v>
      </c>
      <c r="B1" s="15" t="s">
        <v>11</v>
      </c>
      <c r="C1" s="19" t="s">
        <v>1</v>
      </c>
      <c r="D1" s="15" t="s">
        <v>12</v>
      </c>
      <c r="E1" s="19" t="s">
        <v>2</v>
      </c>
      <c r="F1" s="19" t="s">
        <v>3</v>
      </c>
      <c r="G1" s="20"/>
      <c r="H1" s="20"/>
      <c r="I1" s="13" t="s">
        <v>4</v>
      </c>
      <c r="J1" s="14"/>
      <c r="K1" s="14"/>
      <c r="L1" s="14"/>
      <c r="M1" s="14"/>
      <c r="N1" s="14"/>
    </row>
    <row r="2" spans="1:14">
      <c r="A2" s="14"/>
      <c r="B2" s="15"/>
      <c r="C2" s="14"/>
      <c r="D2" s="15"/>
      <c r="E2" s="14"/>
      <c r="F2" s="14"/>
      <c r="G2" s="14"/>
      <c r="H2" s="14"/>
      <c r="I2" s="15" t="s">
        <v>5</v>
      </c>
      <c r="J2" s="14"/>
      <c r="K2" s="15" t="s">
        <v>6</v>
      </c>
      <c r="L2" s="14"/>
      <c r="M2" s="15" t="s">
        <v>7</v>
      </c>
      <c r="N2" s="14"/>
    </row>
    <row r="3" spans="1:14">
      <c r="A3" s="14"/>
      <c r="B3" s="15"/>
      <c r="C3" s="14"/>
      <c r="D3" s="15"/>
      <c r="E3" s="14"/>
      <c r="F3" s="1" t="s">
        <v>5</v>
      </c>
      <c r="G3" s="1" t="s">
        <v>6</v>
      </c>
      <c r="H3" s="1" t="s">
        <v>7</v>
      </c>
      <c r="I3" s="2" t="s">
        <v>8</v>
      </c>
      <c r="J3" s="2" t="s">
        <v>9</v>
      </c>
      <c r="K3" s="2" t="s">
        <v>8</v>
      </c>
      <c r="L3" s="2" t="s">
        <v>9</v>
      </c>
      <c r="M3" s="2" t="s">
        <v>8</v>
      </c>
      <c r="N3" s="2" t="s">
        <v>9</v>
      </c>
    </row>
    <row r="4" spans="1:14">
      <c r="A4" s="3">
        <v>1</v>
      </c>
      <c r="B4" s="3">
        <f>'[1]39'!B11</f>
        <v>350101</v>
      </c>
      <c r="C4" s="4" t="str">
        <f>'[1]9'!C9</f>
        <v>Donorojo</v>
      </c>
      <c r="D4" s="3">
        <f>'[1]39'!D11</f>
        <v>35010200001</v>
      </c>
      <c r="E4" s="4" t="str">
        <f>'[1]9'!E9</f>
        <v>Donorojo</v>
      </c>
      <c r="F4" s="5">
        <v>144</v>
      </c>
      <c r="G4" s="5">
        <v>121</v>
      </c>
      <c r="H4" s="6">
        <f t="shared" ref="H4:H27" si="0">SUM(F4:G4)</f>
        <v>265</v>
      </c>
      <c r="I4" s="7">
        <v>93</v>
      </c>
      <c r="J4" s="8">
        <f t="shared" ref="J4:J28" si="1">I4/F4*100</f>
        <v>64.583333333333343</v>
      </c>
      <c r="K4" s="7">
        <v>81</v>
      </c>
      <c r="L4" s="8">
        <f t="shared" ref="L4:L28" si="2">K4/G4*100</f>
        <v>66.942148760330582</v>
      </c>
      <c r="M4" s="6">
        <f t="shared" ref="M4:M27" si="3">I4+K4</f>
        <v>174</v>
      </c>
      <c r="N4" s="8">
        <f t="shared" ref="N4:N28" si="4">M4/H4*100</f>
        <v>65.660377358490564</v>
      </c>
    </row>
    <row r="5" spans="1:14">
      <c r="A5" s="3">
        <v>2</v>
      </c>
      <c r="B5" s="3"/>
      <c r="C5" s="4"/>
      <c r="D5" s="3">
        <f>'[1]39'!D12</f>
        <v>35010200002</v>
      </c>
      <c r="E5" s="4" t="str">
        <f>'[1]9'!E10</f>
        <v>Kalak</v>
      </c>
      <c r="F5" s="5">
        <v>75</v>
      </c>
      <c r="G5" s="5">
        <v>62</v>
      </c>
      <c r="H5" s="6">
        <f t="shared" si="0"/>
        <v>137</v>
      </c>
      <c r="I5" s="7">
        <v>57</v>
      </c>
      <c r="J5" s="8">
        <f t="shared" si="1"/>
        <v>76</v>
      </c>
      <c r="K5" s="7">
        <v>59</v>
      </c>
      <c r="L5" s="8">
        <f t="shared" si="2"/>
        <v>95.161290322580655</v>
      </c>
      <c r="M5" s="6">
        <f t="shared" si="3"/>
        <v>116</v>
      </c>
      <c r="N5" s="8">
        <f t="shared" si="4"/>
        <v>84.671532846715323</v>
      </c>
    </row>
    <row r="6" spans="1:14">
      <c r="A6" s="3">
        <v>3</v>
      </c>
      <c r="B6" s="3">
        <f>'[1]39'!B13</f>
        <v>350102</v>
      </c>
      <c r="C6" s="4" t="str">
        <f>'[1]9'!C11</f>
        <v>Punung</v>
      </c>
      <c r="D6" s="3">
        <f>'[1]39'!D13</f>
        <v>35010200003</v>
      </c>
      <c r="E6" s="4" t="str">
        <f>'[1]9'!E11</f>
        <v>Punung</v>
      </c>
      <c r="F6" s="5">
        <v>134</v>
      </c>
      <c r="G6" s="5">
        <v>121</v>
      </c>
      <c r="H6" s="6">
        <f t="shared" si="0"/>
        <v>255</v>
      </c>
      <c r="I6" s="7">
        <v>101</v>
      </c>
      <c r="J6" s="8">
        <f t="shared" si="1"/>
        <v>75.373134328358205</v>
      </c>
      <c r="K6" s="7">
        <v>108</v>
      </c>
      <c r="L6" s="8">
        <f t="shared" si="2"/>
        <v>89.256198347107443</v>
      </c>
      <c r="M6" s="6">
        <f t="shared" si="3"/>
        <v>209</v>
      </c>
      <c r="N6" s="8">
        <f t="shared" si="4"/>
        <v>81.960784313725483</v>
      </c>
    </row>
    <row r="7" spans="1:14">
      <c r="A7" s="3">
        <v>4</v>
      </c>
      <c r="B7" s="3"/>
      <c r="C7" s="4"/>
      <c r="D7" s="3">
        <f>'[1]39'!D14</f>
        <v>35010200004</v>
      </c>
      <c r="E7" s="4" t="str">
        <f>'[1]9'!E12</f>
        <v>Gondosari</v>
      </c>
      <c r="F7" s="5">
        <v>57</v>
      </c>
      <c r="G7" s="5">
        <v>70</v>
      </c>
      <c r="H7" s="6">
        <f t="shared" si="0"/>
        <v>127</v>
      </c>
      <c r="I7" s="7">
        <v>46</v>
      </c>
      <c r="J7" s="8">
        <f t="shared" si="1"/>
        <v>80.701754385964904</v>
      </c>
      <c r="K7" s="7">
        <v>45</v>
      </c>
      <c r="L7" s="8">
        <f t="shared" si="2"/>
        <v>64.285714285714292</v>
      </c>
      <c r="M7" s="6">
        <f t="shared" si="3"/>
        <v>91</v>
      </c>
      <c r="N7" s="8">
        <f t="shared" si="4"/>
        <v>71.653543307086608</v>
      </c>
    </row>
    <row r="8" spans="1:14">
      <c r="A8" s="3">
        <v>5</v>
      </c>
      <c r="B8" s="3">
        <f>'[1]39'!B15</f>
        <v>350103</v>
      </c>
      <c r="C8" s="4" t="str">
        <f>'[1]9'!C13</f>
        <v>Pringkuku</v>
      </c>
      <c r="D8" s="3">
        <f>'[1]39'!D15</f>
        <v>35010200005</v>
      </c>
      <c r="E8" s="4" t="str">
        <f>'[1]9'!E13</f>
        <v>Pringkuku</v>
      </c>
      <c r="F8" s="5">
        <v>128</v>
      </c>
      <c r="G8" s="5">
        <v>102</v>
      </c>
      <c r="H8" s="6">
        <f t="shared" si="0"/>
        <v>230</v>
      </c>
      <c r="I8" s="7">
        <v>79</v>
      </c>
      <c r="J8" s="8">
        <f t="shared" si="1"/>
        <v>61.71875</v>
      </c>
      <c r="K8" s="7">
        <v>80</v>
      </c>
      <c r="L8" s="8">
        <f t="shared" si="2"/>
        <v>78.431372549019613</v>
      </c>
      <c r="M8" s="6">
        <f t="shared" si="3"/>
        <v>159</v>
      </c>
      <c r="N8" s="8">
        <f t="shared" si="4"/>
        <v>69.130434782608702</v>
      </c>
    </row>
    <row r="9" spans="1:14">
      <c r="A9" s="3">
        <v>6</v>
      </c>
      <c r="B9" s="3"/>
      <c r="C9" s="4"/>
      <c r="D9" s="3">
        <f>'[1]39'!D16</f>
        <v>35010200006</v>
      </c>
      <c r="E9" s="4" t="str">
        <f>'[1]9'!E14</f>
        <v>Candi</v>
      </c>
      <c r="F9" s="5">
        <v>44</v>
      </c>
      <c r="G9" s="5">
        <v>55</v>
      </c>
      <c r="H9" s="6">
        <f t="shared" si="0"/>
        <v>99</v>
      </c>
      <c r="I9" s="7">
        <v>48</v>
      </c>
      <c r="J9" s="8">
        <f t="shared" si="1"/>
        <v>109.09090909090908</v>
      </c>
      <c r="K9" s="7">
        <v>55</v>
      </c>
      <c r="L9" s="8">
        <f t="shared" si="2"/>
        <v>100</v>
      </c>
      <c r="M9" s="6">
        <f t="shared" si="3"/>
        <v>103</v>
      </c>
      <c r="N9" s="8">
        <f t="shared" si="4"/>
        <v>104.04040404040404</v>
      </c>
    </row>
    <row r="10" spans="1:14">
      <c r="A10" s="3">
        <v>7</v>
      </c>
      <c r="B10" s="3">
        <f>'[1]39'!B17</f>
        <v>350104</v>
      </c>
      <c r="C10" s="4" t="str">
        <f>'[1]9'!C15</f>
        <v>Pacitan</v>
      </c>
      <c r="D10" s="3">
        <f>'[1]39'!D17</f>
        <v>35010200007</v>
      </c>
      <c r="E10" s="4" t="str">
        <f>'[1]9'!E15</f>
        <v>Pacitan</v>
      </c>
      <c r="F10" s="5">
        <v>155</v>
      </c>
      <c r="G10" s="5">
        <v>127</v>
      </c>
      <c r="H10" s="6">
        <f t="shared" si="0"/>
        <v>282</v>
      </c>
      <c r="I10" s="7">
        <v>121</v>
      </c>
      <c r="J10" s="8">
        <f t="shared" si="1"/>
        <v>78.064516129032256</v>
      </c>
      <c r="K10" s="7">
        <v>113</v>
      </c>
      <c r="L10" s="8">
        <f t="shared" si="2"/>
        <v>88.976377952755897</v>
      </c>
      <c r="M10" s="6">
        <f t="shared" si="3"/>
        <v>234</v>
      </c>
      <c r="N10" s="8">
        <f t="shared" si="4"/>
        <v>82.978723404255319</v>
      </c>
    </row>
    <row r="11" spans="1:14">
      <c r="A11" s="3">
        <v>8</v>
      </c>
      <c r="B11" s="3"/>
      <c r="C11" s="4"/>
      <c r="D11" s="3">
        <f>'[1]39'!D18</f>
        <v>35010200008</v>
      </c>
      <c r="E11" s="4" t="str">
        <f>'[1]9'!E16</f>
        <v>Tanjungsari</v>
      </c>
      <c r="F11" s="5">
        <v>336</v>
      </c>
      <c r="G11" s="5">
        <v>360</v>
      </c>
      <c r="H11" s="6">
        <f t="shared" si="0"/>
        <v>696</v>
      </c>
      <c r="I11" s="7">
        <v>252</v>
      </c>
      <c r="J11" s="8">
        <f t="shared" si="1"/>
        <v>75</v>
      </c>
      <c r="K11" s="7">
        <v>223</v>
      </c>
      <c r="L11" s="8">
        <f t="shared" si="2"/>
        <v>61.944444444444443</v>
      </c>
      <c r="M11" s="6">
        <f t="shared" si="3"/>
        <v>475</v>
      </c>
      <c r="N11" s="8">
        <f t="shared" si="4"/>
        <v>68.247126436781613</v>
      </c>
    </row>
    <row r="12" spans="1:14">
      <c r="A12" s="3">
        <v>9</v>
      </c>
      <c r="B12" s="3">
        <f>'[1]39'!B19</f>
        <v>350105</v>
      </c>
      <c r="C12" s="4" t="str">
        <f>'[1]9'!C17</f>
        <v>Kebonagung</v>
      </c>
      <c r="D12" s="3">
        <f>'[1]39'!D19</f>
        <v>35010200009</v>
      </c>
      <c r="E12" s="4" t="str">
        <f>'[1]9'!E17</f>
        <v>Kebonagung</v>
      </c>
      <c r="F12" s="5">
        <v>171</v>
      </c>
      <c r="G12" s="5">
        <v>129</v>
      </c>
      <c r="H12" s="6">
        <f t="shared" si="0"/>
        <v>300</v>
      </c>
      <c r="I12" s="7">
        <v>114</v>
      </c>
      <c r="J12" s="8">
        <f t="shared" si="1"/>
        <v>66.666666666666657</v>
      </c>
      <c r="K12" s="7">
        <v>111</v>
      </c>
      <c r="L12" s="8">
        <f t="shared" si="2"/>
        <v>86.04651162790698</v>
      </c>
      <c r="M12" s="6">
        <f t="shared" si="3"/>
        <v>225</v>
      </c>
      <c r="N12" s="8">
        <f t="shared" si="4"/>
        <v>75</v>
      </c>
    </row>
    <row r="13" spans="1:14">
      <c r="A13" s="3">
        <v>10</v>
      </c>
      <c r="B13" s="3"/>
      <c r="C13" s="4"/>
      <c r="D13" s="3">
        <f>'[1]39'!D20</f>
        <v>35010200010</v>
      </c>
      <c r="E13" s="4" t="str">
        <f>'[1]9'!E18</f>
        <v>Ketrowonojoyo</v>
      </c>
      <c r="F13" s="5">
        <v>130</v>
      </c>
      <c r="G13" s="5">
        <v>107</v>
      </c>
      <c r="H13" s="6">
        <f t="shared" si="0"/>
        <v>237</v>
      </c>
      <c r="I13" s="7">
        <v>75</v>
      </c>
      <c r="J13" s="8">
        <f t="shared" si="1"/>
        <v>57.692307692307686</v>
      </c>
      <c r="K13" s="7">
        <v>81</v>
      </c>
      <c r="L13" s="8">
        <f t="shared" si="2"/>
        <v>75.700934579439249</v>
      </c>
      <c r="M13" s="6">
        <f t="shared" si="3"/>
        <v>156</v>
      </c>
      <c r="N13" s="8">
        <f t="shared" si="4"/>
        <v>65.822784810126578</v>
      </c>
    </row>
    <row r="14" spans="1:14">
      <c r="A14" s="3">
        <v>11</v>
      </c>
      <c r="B14" s="3">
        <f>'[1]39'!B21</f>
        <v>350106</v>
      </c>
      <c r="C14" s="4" t="str">
        <f>'[1]9'!C19</f>
        <v>Arjosari</v>
      </c>
      <c r="D14" s="3">
        <f>'[1]39'!D21</f>
        <v>35010200011</v>
      </c>
      <c r="E14" s="4" t="str">
        <f>'[1]9'!E19</f>
        <v>Arjosari</v>
      </c>
      <c r="F14" s="5">
        <v>191</v>
      </c>
      <c r="G14" s="5">
        <v>178</v>
      </c>
      <c r="H14" s="6">
        <f t="shared" si="0"/>
        <v>369</v>
      </c>
      <c r="I14" s="7">
        <v>138</v>
      </c>
      <c r="J14" s="8">
        <f t="shared" si="1"/>
        <v>72.251308900523554</v>
      </c>
      <c r="K14" s="7">
        <v>128</v>
      </c>
      <c r="L14" s="8">
        <f t="shared" si="2"/>
        <v>71.910112359550567</v>
      </c>
      <c r="M14" s="6">
        <f t="shared" si="3"/>
        <v>266</v>
      </c>
      <c r="N14" s="8">
        <f t="shared" si="4"/>
        <v>72.086720867208669</v>
      </c>
    </row>
    <row r="15" spans="1:14">
      <c r="A15" s="3">
        <v>12</v>
      </c>
      <c r="B15" s="3"/>
      <c r="C15" s="4"/>
      <c r="D15" s="3">
        <f>'[1]39'!D22</f>
        <v>35010200012</v>
      </c>
      <c r="E15" s="4" t="str">
        <f>'[1]9'!E20</f>
        <v>Kedungbendo</v>
      </c>
      <c r="F15" s="5">
        <v>58</v>
      </c>
      <c r="G15" s="5">
        <v>50</v>
      </c>
      <c r="H15" s="6">
        <f t="shared" si="0"/>
        <v>108</v>
      </c>
      <c r="I15" s="7">
        <v>46</v>
      </c>
      <c r="J15" s="8">
        <f t="shared" si="1"/>
        <v>79.310344827586206</v>
      </c>
      <c r="K15" s="7">
        <v>54</v>
      </c>
      <c r="L15" s="8">
        <f t="shared" si="2"/>
        <v>108</v>
      </c>
      <c r="M15" s="6">
        <f t="shared" si="3"/>
        <v>100</v>
      </c>
      <c r="N15" s="8">
        <f t="shared" si="4"/>
        <v>92.592592592592595</v>
      </c>
    </row>
    <row r="16" spans="1:14">
      <c r="A16" s="3">
        <v>13</v>
      </c>
      <c r="B16" s="3">
        <f>'[1]39'!B23</f>
        <v>350107</v>
      </c>
      <c r="C16" s="4" t="str">
        <f>'[1]9'!C21</f>
        <v>Nawangan</v>
      </c>
      <c r="D16" s="3">
        <f>'[1]39'!D23</f>
        <v>35010200013</v>
      </c>
      <c r="E16" s="4" t="str">
        <f>'[1]9'!E21</f>
        <v>Nawangan</v>
      </c>
      <c r="F16" s="5">
        <v>166</v>
      </c>
      <c r="G16" s="5">
        <v>146</v>
      </c>
      <c r="H16" s="6">
        <f t="shared" si="0"/>
        <v>312</v>
      </c>
      <c r="I16" s="7">
        <v>113</v>
      </c>
      <c r="J16" s="8">
        <f t="shared" si="1"/>
        <v>68.07228915662651</v>
      </c>
      <c r="K16" s="7">
        <v>105</v>
      </c>
      <c r="L16" s="8">
        <f t="shared" si="2"/>
        <v>71.917808219178085</v>
      </c>
      <c r="M16" s="6">
        <f t="shared" si="3"/>
        <v>218</v>
      </c>
      <c r="N16" s="8">
        <f t="shared" si="4"/>
        <v>69.871794871794862</v>
      </c>
    </row>
    <row r="17" spans="1:14">
      <c r="A17" s="3">
        <v>14</v>
      </c>
      <c r="B17" s="3"/>
      <c r="C17" s="4"/>
      <c r="D17" s="3">
        <f>'[1]39'!D24</f>
        <v>35010200014</v>
      </c>
      <c r="E17" s="4" t="str">
        <f>'[1]9'!E22</f>
        <v>Pakis Baru</v>
      </c>
      <c r="F17" s="5">
        <v>141</v>
      </c>
      <c r="G17" s="5">
        <v>119</v>
      </c>
      <c r="H17" s="6">
        <f t="shared" si="0"/>
        <v>260</v>
      </c>
      <c r="I17" s="7">
        <v>108</v>
      </c>
      <c r="J17" s="8">
        <f t="shared" si="1"/>
        <v>76.59574468085107</v>
      </c>
      <c r="K17" s="7">
        <v>89</v>
      </c>
      <c r="L17" s="8">
        <f t="shared" si="2"/>
        <v>74.789915966386559</v>
      </c>
      <c r="M17" s="6">
        <f t="shared" si="3"/>
        <v>197</v>
      </c>
      <c r="N17" s="8">
        <f t="shared" si="4"/>
        <v>75.769230769230774</v>
      </c>
    </row>
    <row r="18" spans="1:14">
      <c r="A18" s="3">
        <v>15</v>
      </c>
      <c r="B18" s="3">
        <f>'[1]39'!B25</f>
        <v>350108</v>
      </c>
      <c r="C18" s="4" t="str">
        <f>'[1]9'!C23</f>
        <v>Bandar</v>
      </c>
      <c r="D18" s="3">
        <f>'[1]39'!D25</f>
        <v>35010200015</v>
      </c>
      <c r="E18" s="4" t="str">
        <f>'[1]9'!E23</f>
        <v>Bandar</v>
      </c>
      <c r="F18" s="5">
        <v>105</v>
      </c>
      <c r="G18" s="5">
        <v>117</v>
      </c>
      <c r="H18" s="6">
        <f t="shared" si="0"/>
        <v>222</v>
      </c>
      <c r="I18" s="7">
        <v>78</v>
      </c>
      <c r="J18" s="8">
        <f t="shared" si="1"/>
        <v>74.285714285714292</v>
      </c>
      <c r="K18" s="7">
        <v>78</v>
      </c>
      <c r="L18" s="8">
        <f t="shared" si="2"/>
        <v>66.666666666666657</v>
      </c>
      <c r="M18" s="6">
        <f t="shared" si="3"/>
        <v>156</v>
      </c>
      <c r="N18" s="8">
        <f t="shared" si="4"/>
        <v>70.270270270270274</v>
      </c>
    </row>
    <row r="19" spans="1:14">
      <c r="A19" s="3">
        <v>16</v>
      </c>
      <c r="B19" s="3"/>
      <c r="C19" s="4"/>
      <c r="D19" s="3">
        <f>'[1]39'!D26</f>
        <v>35010200016</v>
      </c>
      <c r="E19" s="4" t="str">
        <f>'[1]9'!E24</f>
        <v>Jeruk</v>
      </c>
      <c r="F19" s="5">
        <v>146</v>
      </c>
      <c r="G19" s="5">
        <v>101</v>
      </c>
      <c r="H19" s="6">
        <f t="shared" si="0"/>
        <v>247</v>
      </c>
      <c r="I19" s="7">
        <v>103</v>
      </c>
      <c r="J19" s="8">
        <f t="shared" si="1"/>
        <v>70.547945205479451</v>
      </c>
      <c r="K19" s="7">
        <v>81</v>
      </c>
      <c r="L19" s="8">
        <f t="shared" si="2"/>
        <v>80.198019801980209</v>
      </c>
      <c r="M19" s="6">
        <f t="shared" si="3"/>
        <v>184</v>
      </c>
      <c r="N19" s="8">
        <f t="shared" si="4"/>
        <v>74.493927125506076</v>
      </c>
    </row>
    <row r="20" spans="1:14">
      <c r="A20" s="3">
        <v>17</v>
      </c>
      <c r="B20" s="3">
        <f>'[1]39'!B27</f>
        <v>350109</v>
      </c>
      <c r="C20" s="4" t="str">
        <f>'[1]9'!C25</f>
        <v>Tegalombo</v>
      </c>
      <c r="D20" s="3">
        <f>'[1]39'!D27</f>
        <v>35010200017</v>
      </c>
      <c r="E20" s="4" t="str">
        <f>'[1]9'!E25</f>
        <v>Tegalombo</v>
      </c>
      <c r="F20" s="5">
        <v>186</v>
      </c>
      <c r="G20" s="5">
        <v>213</v>
      </c>
      <c r="H20" s="6">
        <f t="shared" si="0"/>
        <v>399</v>
      </c>
      <c r="I20" s="7">
        <v>148</v>
      </c>
      <c r="J20" s="8">
        <f t="shared" si="1"/>
        <v>79.569892473118273</v>
      </c>
      <c r="K20" s="7">
        <v>127</v>
      </c>
      <c r="L20" s="8">
        <f t="shared" si="2"/>
        <v>59.624413145539904</v>
      </c>
      <c r="M20" s="6">
        <f t="shared" si="3"/>
        <v>275</v>
      </c>
      <c r="N20" s="8">
        <f t="shared" si="4"/>
        <v>68.922305764411036</v>
      </c>
    </row>
    <row r="21" spans="1:14">
      <c r="A21" s="3">
        <v>18</v>
      </c>
      <c r="B21" s="11"/>
      <c r="C21" s="4"/>
      <c r="D21" s="3">
        <f>'[1]39'!D28</f>
        <v>35010200018</v>
      </c>
      <c r="E21" s="4" t="str">
        <f>'[1]9'!E26</f>
        <v>Gemaharjo</v>
      </c>
      <c r="F21" s="5">
        <v>110</v>
      </c>
      <c r="G21" s="5">
        <v>117</v>
      </c>
      <c r="H21" s="6">
        <f t="shared" si="0"/>
        <v>227</v>
      </c>
      <c r="I21" s="7">
        <v>84</v>
      </c>
      <c r="J21" s="8">
        <f t="shared" si="1"/>
        <v>76.363636363636374</v>
      </c>
      <c r="K21" s="7">
        <v>44</v>
      </c>
      <c r="L21" s="8">
        <f t="shared" si="2"/>
        <v>37.606837606837608</v>
      </c>
      <c r="M21" s="6">
        <f t="shared" si="3"/>
        <v>128</v>
      </c>
      <c r="N21" s="8">
        <f t="shared" si="4"/>
        <v>56.38766519823789</v>
      </c>
    </row>
    <row r="22" spans="1:14">
      <c r="A22" s="3">
        <v>19</v>
      </c>
      <c r="B22" s="12">
        <v>350110</v>
      </c>
      <c r="C22" s="11" t="s">
        <v>13</v>
      </c>
      <c r="D22" s="3">
        <f>'[1]39'!D29</f>
        <v>35010200019</v>
      </c>
      <c r="E22" s="11" t="s">
        <v>13</v>
      </c>
      <c r="F22" s="5">
        <v>352</v>
      </c>
      <c r="G22" s="5">
        <v>364</v>
      </c>
      <c r="H22" s="6">
        <f t="shared" si="0"/>
        <v>716</v>
      </c>
      <c r="I22" s="7">
        <v>238</v>
      </c>
      <c r="J22" s="8">
        <f t="shared" si="1"/>
        <v>67.61363636363636</v>
      </c>
      <c r="K22" s="7">
        <v>235</v>
      </c>
      <c r="L22" s="8">
        <f t="shared" si="2"/>
        <v>64.560439560439562</v>
      </c>
      <c r="M22" s="6">
        <f t="shared" si="3"/>
        <v>473</v>
      </c>
      <c r="N22" s="8">
        <f t="shared" si="4"/>
        <v>66.061452513966472</v>
      </c>
    </row>
    <row r="23" spans="1:14">
      <c r="A23" s="3">
        <v>20</v>
      </c>
      <c r="B23" s="12"/>
      <c r="C23" s="11"/>
      <c r="D23" s="3">
        <f>'[1]39'!D30</f>
        <v>35010200020</v>
      </c>
      <c r="E23" s="11" t="s">
        <v>16</v>
      </c>
      <c r="F23" s="5">
        <v>171</v>
      </c>
      <c r="G23" s="5">
        <v>178</v>
      </c>
      <c r="H23" s="6">
        <f t="shared" si="0"/>
        <v>349</v>
      </c>
      <c r="I23" s="7">
        <v>142</v>
      </c>
      <c r="J23" s="8">
        <f t="shared" si="1"/>
        <v>83.040935672514621</v>
      </c>
      <c r="K23" s="7">
        <v>126</v>
      </c>
      <c r="L23" s="8">
        <f t="shared" si="2"/>
        <v>70.786516853932582</v>
      </c>
      <c r="M23" s="6">
        <f t="shared" si="3"/>
        <v>268</v>
      </c>
      <c r="N23" s="8">
        <f t="shared" si="4"/>
        <v>76.790830945558739</v>
      </c>
    </row>
    <row r="24" spans="1:14">
      <c r="A24" s="3">
        <v>21</v>
      </c>
      <c r="B24" s="12">
        <v>350111</v>
      </c>
      <c r="C24" s="11" t="s">
        <v>14</v>
      </c>
      <c r="D24" s="3">
        <f>'[1]39'!D31</f>
        <v>35010200021</v>
      </c>
      <c r="E24" s="11" t="s">
        <v>14</v>
      </c>
      <c r="F24" s="5">
        <v>221</v>
      </c>
      <c r="G24" s="5">
        <v>163</v>
      </c>
      <c r="H24" s="6">
        <f t="shared" si="0"/>
        <v>384</v>
      </c>
      <c r="I24" s="7">
        <v>133</v>
      </c>
      <c r="J24" s="8">
        <f t="shared" si="1"/>
        <v>60.180995475113122</v>
      </c>
      <c r="K24" s="7">
        <v>132</v>
      </c>
      <c r="L24" s="8">
        <f t="shared" si="2"/>
        <v>80.981595092024534</v>
      </c>
      <c r="M24" s="6">
        <f t="shared" si="3"/>
        <v>265</v>
      </c>
      <c r="N24" s="8">
        <f t="shared" si="4"/>
        <v>69.010416666666657</v>
      </c>
    </row>
    <row r="25" spans="1:14">
      <c r="A25" s="3">
        <v>22</v>
      </c>
      <c r="B25" s="12"/>
      <c r="C25" s="11"/>
      <c r="D25" s="3">
        <f>'[1]39'!D32</f>
        <v>35010200022</v>
      </c>
      <c r="E25" s="11" t="s">
        <v>17</v>
      </c>
      <c r="F25" s="5">
        <v>88</v>
      </c>
      <c r="G25" s="5">
        <v>88</v>
      </c>
      <c r="H25" s="6">
        <f t="shared" si="0"/>
        <v>176</v>
      </c>
      <c r="I25" s="7">
        <v>75</v>
      </c>
      <c r="J25" s="8">
        <f t="shared" si="1"/>
        <v>85.227272727272734</v>
      </c>
      <c r="K25" s="7">
        <v>62</v>
      </c>
      <c r="L25" s="8">
        <f t="shared" si="2"/>
        <v>70.454545454545453</v>
      </c>
      <c r="M25" s="6">
        <f t="shared" si="3"/>
        <v>137</v>
      </c>
      <c r="N25" s="8">
        <f t="shared" si="4"/>
        <v>77.840909090909093</v>
      </c>
    </row>
    <row r="26" spans="1:14">
      <c r="A26" s="3">
        <v>23</v>
      </c>
      <c r="B26" s="12">
        <v>350112</v>
      </c>
      <c r="C26" s="11" t="s">
        <v>15</v>
      </c>
      <c r="D26" s="3">
        <f>'[1]39'!D33</f>
        <v>35010200023</v>
      </c>
      <c r="E26" s="11" t="s">
        <v>15</v>
      </c>
      <c r="F26" s="5">
        <v>94</v>
      </c>
      <c r="G26" s="5">
        <v>106</v>
      </c>
      <c r="H26" s="6">
        <f t="shared" si="0"/>
        <v>200</v>
      </c>
      <c r="I26" s="7">
        <v>89</v>
      </c>
      <c r="J26" s="8">
        <f t="shared" si="1"/>
        <v>94.680851063829792</v>
      </c>
      <c r="K26" s="7">
        <v>77</v>
      </c>
      <c r="L26" s="8">
        <f t="shared" si="2"/>
        <v>72.641509433962256</v>
      </c>
      <c r="M26" s="6">
        <f t="shared" si="3"/>
        <v>166</v>
      </c>
      <c r="N26" s="8">
        <f t="shared" si="4"/>
        <v>83</v>
      </c>
    </row>
    <row r="27" spans="1:14">
      <c r="A27" s="3">
        <v>24</v>
      </c>
      <c r="B27" s="3"/>
      <c r="C27" s="11"/>
      <c r="D27" s="3">
        <f>'[1]39'!D34</f>
        <v>35010200024</v>
      </c>
      <c r="E27" s="11" t="s">
        <v>18</v>
      </c>
      <c r="F27" s="5">
        <v>72</v>
      </c>
      <c r="G27" s="5">
        <v>91</v>
      </c>
      <c r="H27" s="6">
        <f t="shared" si="0"/>
        <v>163</v>
      </c>
      <c r="I27" s="7">
        <v>63</v>
      </c>
      <c r="J27" s="8">
        <f t="shared" si="1"/>
        <v>87.5</v>
      </c>
      <c r="K27" s="7">
        <v>63</v>
      </c>
      <c r="L27" s="8">
        <f t="shared" si="2"/>
        <v>69.230769230769226</v>
      </c>
      <c r="M27" s="6">
        <f t="shared" si="3"/>
        <v>126</v>
      </c>
      <c r="N27" s="8">
        <f t="shared" si="4"/>
        <v>77.300613496932513</v>
      </c>
    </row>
    <row r="28" spans="1:14">
      <c r="A28" s="16" t="s">
        <v>10</v>
      </c>
      <c r="B28" s="17"/>
      <c r="C28" s="17"/>
      <c r="D28" s="17"/>
      <c r="E28" s="18"/>
      <c r="F28" s="9">
        <f t="shared" ref="F28:I28" si="5">SUM(F4:F27)</f>
        <v>3475</v>
      </c>
      <c r="G28" s="9">
        <f>SUM(G4:G27)</f>
        <v>3285</v>
      </c>
      <c r="H28" s="9">
        <f t="shared" si="5"/>
        <v>6760</v>
      </c>
      <c r="I28" s="9">
        <f t="shared" si="5"/>
        <v>2544</v>
      </c>
      <c r="J28" s="10">
        <f t="shared" si="1"/>
        <v>73.208633093525179</v>
      </c>
      <c r="K28" s="9">
        <f>SUM(K4:K27)</f>
        <v>2357</v>
      </c>
      <c r="L28" s="10">
        <f t="shared" si="2"/>
        <v>71.750380517503814</v>
      </c>
      <c r="M28" s="9">
        <f>SUM(M4:M27)</f>
        <v>4901</v>
      </c>
      <c r="N28" s="10">
        <f t="shared" si="4"/>
        <v>72.5</v>
      </c>
    </row>
  </sheetData>
  <mergeCells count="11">
    <mergeCell ref="I1:N1"/>
    <mergeCell ref="I2:J2"/>
    <mergeCell ref="K2:L2"/>
    <mergeCell ref="M2:N2"/>
    <mergeCell ref="A28:E28"/>
    <mergeCell ref="A1:A3"/>
    <mergeCell ref="B1:B3"/>
    <mergeCell ref="C1:C3"/>
    <mergeCell ref="D1:D3"/>
    <mergeCell ref="E1:E3"/>
    <mergeCell ref="F1:H2"/>
  </mergeCells>
  <conditionalFormatting sqref="F28">
    <cfRule type="cellIs" dxfId="2" priority="1" operator="equal">
      <formula>3475</formula>
    </cfRule>
  </conditionalFormatting>
  <conditionalFormatting sqref="G28">
    <cfRule type="cellIs" dxfId="1" priority="2" operator="equal">
      <formula>3285</formula>
    </cfRule>
  </conditionalFormatting>
  <conditionalFormatting sqref="H28">
    <cfRule type="cellIs" dxfId="0" priority="3" operator="equal">
      <formula>6760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2025-07-10T00:50:27Z</dcterms:created>
  <dcterms:modified xsi:type="dcterms:W3CDTF">2025-07-10T02:31:17Z</dcterms:modified>
</cp:coreProperties>
</file>