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9" documentId="8_{C7477785-D1F3-477A-BAC6-6977F1D03E54}" xr6:coauthVersionLast="47" xr6:coauthVersionMax="47" xr10:uidLastSave="{E2451683-8239-4707-B9E0-EF5EBC28F59D}"/>
  <bookViews>
    <workbookView xWindow="-105" yWindow="0" windowWidth="14610" windowHeight="15585" xr2:uid="{CD8D5DDD-E4B8-44E8-96D0-9613C2BA717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J27" i="1"/>
  <c r="J26" i="1"/>
  <c r="J25" i="1"/>
  <c r="J24" i="1"/>
  <c r="J23" i="1"/>
  <c r="J22" i="1"/>
  <c r="J21" i="1"/>
  <c r="I27" i="1"/>
  <c r="I26" i="1"/>
  <c r="I25" i="1"/>
  <c r="I24" i="1"/>
  <c r="I23" i="1"/>
  <c r="I22" i="1"/>
  <c r="I21" i="1"/>
  <c r="H27" i="1"/>
  <c r="H26" i="1"/>
  <c r="H25" i="1"/>
  <c r="H24" i="1"/>
  <c r="H23" i="1"/>
  <c r="H22" i="1"/>
  <c r="H21" i="1"/>
  <c r="D23" i="1"/>
  <c r="D21" i="1"/>
  <c r="D22" i="1"/>
  <c r="D24" i="1"/>
  <c r="D25" i="1"/>
  <c r="D26" i="1"/>
  <c r="D27" i="1"/>
  <c r="X28" i="1"/>
  <c r="Y28" i="1" s="1"/>
  <c r="V28" i="1"/>
  <c r="W28" i="1" s="1"/>
  <c r="T28" i="1"/>
  <c r="U28" i="1" s="1"/>
  <c r="R28" i="1"/>
  <c r="S28" i="1" s="1"/>
  <c r="P28" i="1"/>
  <c r="Q28" i="1" s="1"/>
  <c r="N28" i="1"/>
  <c r="O28" i="1" s="1"/>
  <c r="L28" i="1"/>
  <c r="M28" i="1" s="1"/>
  <c r="Z27" i="1"/>
  <c r="G20" i="1"/>
  <c r="J20" i="1" s="1"/>
  <c r="F20" i="1"/>
  <c r="I20" i="1" s="1"/>
  <c r="K20" i="1" s="1"/>
  <c r="M20" i="1" s="1"/>
  <c r="E20" i="1"/>
  <c r="D20" i="1"/>
  <c r="Z26" i="1"/>
  <c r="G19" i="1"/>
  <c r="J19" i="1" s="1"/>
  <c r="F19" i="1"/>
  <c r="E19" i="1"/>
  <c r="D19" i="1"/>
  <c r="Z25" i="1"/>
  <c r="G18" i="1"/>
  <c r="J18" i="1" s="1"/>
  <c r="F18" i="1"/>
  <c r="E18" i="1"/>
  <c r="D18" i="1"/>
  <c r="Z24" i="1"/>
  <c r="G17" i="1"/>
  <c r="J17" i="1" s="1"/>
  <c r="F17" i="1"/>
  <c r="E17" i="1"/>
  <c r="D17" i="1"/>
  <c r="Z23" i="1"/>
  <c r="G16" i="1"/>
  <c r="J16" i="1" s="1"/>
  <c r="F16" i="1"/>
  <c r="E16" i="1"/>
  <c r="D16" i="1"/>
  <c r="Z22" i="1"/>
  <c r="G15" i="1"/>
  <c r="J15" i="1" s="1"/>
  <c r="F15" i="1"/>
  <c r="E15" i="1"/>
  <c r="D15" i="1"/>
  <c r="Z21" i="1"/>
  <c r="G14" i="1"/>
  <c r="J14" i="1" s="1"/>
  <c r="F14" i="1"/>
  <c r="E14" i="1"/>
  <c r="D14" i="1"/>
  <c r="Z20" i="1"/>
  <c r="AA20" i="1" s="1"/>
  <c r="G13" i="1"/>
  <c r="J13" i="1" s="1"/>
  <c r="F13" i="1"/>
  <c r="E13" i="1"/>
  <c r="D13" i="1"/>
  <c r="Z19" i="1"/>
  <c r="G12" i="1"/>
  <c r="J12" i="1" s="1"/>
  <c r="F12" i="1"/>
  <c r="I12" i="1" s="1"/>
  <c r="K12" i="1" s="1"/>
  <c r="M12" i="1" s="1"/>
  <c r="E12" i="1"/>
  <c r="D12" i="1"/>
  <c r="Z18" i="1"/>
  <c r="G11" i="1"/>
  <c r="J11" i="1" s="1"/>
  <c r="F11" i="1"/>
  <c r="E11" i="1"/>
  <c r="D11" i="1"/>
  <c r="Z17" i="1"/>
  <c r="G10" i="1"/>
  <c r="J10" i="1" s="1"/>
  <c r="F10" i="1"/>
  <c r="E10" i="1"/>
  <c r="D10" i="1"/>
  <c r="Z16" i="1"/>
  <c r="G9" i="1"/>
  <c r="J9" i="1" s="1"/>
  <c r="F9" i="1"/>
  <c r="E9" i="1"/>
  <c r="D9" i="1"/>
  <c r="Z15" i="1"/>
  <c r="G8" i="1"/>
  <c r="J8" i="1" s="1"/>
  <c r="F8" i="1"/>
  <c r="E8" i="1"/>
  <c r="D8" i="1"/>
  <c r="Z14" i="1"/>
  <c r="G7" i="1"/>
  <c r="J7" i="1" s="1"/>
  <c r="F7" i="1"/>
  <c r="E7" i="1"/>
  <c r="D7" i="1"/>
  <c r="Z13" i="1"/>
  <c r="G6" i="1"/>
  <c r="J6" i="1" s="1"/>
  <c r="F6" i="1"/>
  <c r="E6" i="1"/>
  <c r="D6" i="1"/>
  <c r="Z12" i="1"/>
  <c r="AA12" i="1" s="1"/>
  <c r="G5" i="1"/>
  <c r="J5" i="1" s="1"/>
  <c r="F5" i="1"/>
  <c r="E5" i="1"/>
  <c r="D5" i="1"/>
  <c r="Z11" i="1"/>
  <c r="G4" i="1"/>
  <c r="J4" i="1" s="1"/>
  <c r="F4" i="1"/>
  <c r="I4" i="1" s="1"/>
  <c r="E4" i="1"/>
  <c r="D4" i="1"/>
  <c r="Z10" i="1"/>
  <c r="Z9" i="1"/>
  <c r="Z8" i="1"/>
  <c r="Z7" i="1"/>
  <c r="Z6" i="1"/>
  <c r="Z5" i="1"/>
  <c r="Z4" i="1"/>
  <c r="K4" i="1" l="1"/>
  <c r="M4" i="1" s="1"/>
  <c r="AA6" i="1"/>
  <c r="AA10" i="1"/>
  <c r="AA5" i="1"/>
  <c r="AA13" i="1"/>
  <c r="Y12" i="1"/>
  <c r="Y20" i="1"/>
  <c r="W4" i="1"/>
  <c r="W12" i="1"/>
  <c r="W20" i="1"/>
  <c r="U4" i="1"/>
  <c r="U12" i="1"/>
  <c r="U20" i="1"/>
  <c r="S4" i="1"/>
  <c r="S12" i="1"/>
  <c r="S20" i="1"/>
  <c r="K22" i="1"/>
  <c r="AA22" i="1" s="1"/>
  <c r="K26" i="1"/>
  <c r="AA26" i="1" s="1"/>
  <c r="Q4" i="1"/>
  <c r="Q12" i="1"/>
  <c r="Q20" i="1"/>
  <c r="O26" i="1"/>
  <c r="K24" i="1"/>
  <c r="Y24" i="1" s="1"/>
  <c r="H5" i="1"/>
  <c r="H9" i="1"/>
  <c r="H13" i="1"/>
  <c r="H17" i="1"/>
  <c r="O4" i="1"/>
  <c r="O12" i="1"/>
  <c r="O20" i="1"/>
  <c r="K21" i="1"/>
  <c r="Y21" i="1" s="1"/>
  <c r="K25" i="1"/>
  <c r="Y25" i="1" s="1"/>
  <c r="H11" i="1"/>
  <c r="H15" i="1"/>
  <c r="H19" i="1"/>
  <c r="K23" i="1"/>
  <c r="Y23" i="1" s="1"/>
  <c r="K27" i="1"/>
  <c r="Y27" i="1" s="1"/>
  <c r="H6" i="1"/>
  <c r="H10" i="1"/>
  <c r="J28" i="1"/>
  <c r="I9" i="1"/>
  <c r="K9" i="1" s="1"/>
  <c r="Y9" i="1" s="1"/>
  <c r="I13" i="1"/>
  <c r="K13" i="1" s="1"/>
  <c r="Y13" i="1" s="1"/>
  <c r="H14" i="1"/>
  <c r="H18" i="1"/>
  <c r="H4" i="1"/>
  <c r="I6" i="1"/>
  <c r="K6" i="1" s="1"/>
  <c r="Y6" i="1" s="1"/>
  <c r="I10" i="1"/>
  <c r="K10" i="1" s="1"/>
  <c r="Y10" i="1" s="1"/>
  <c r="I14" i="1"/>
  <c r="K14" i="1" s="1"/>
  <c r="Y14" i="1" s="1"/>
  <c r="I18" i="1"/>
  <c r="K18" i="1" s="1"/>
  <c r="Y18" i="1" s="1"/>
  <c r="I5" i="1"/>
  <c r="K5" i="1" s="1"/>
  <c r="Y5" i="1" s="1"/>
  <c r="I17" i="1"/>
  <c r="K17" i="1" s="1"/>
  <c r="Y17" i="1" s="1"/>
  <c r="H7" i="1"/>
  <c r="H12" i="1"/>
  <c r="I7" i="1"/>
  <c r="K7" i="1" s="1"/>
  <c r="Y7" i="1" s="1"/>
  <c r="I11" i="1"/>
  <c r="K11" i="1" s="1"/>
  <c r="Y11" i="1" s="1"/>
  <c r="I15" i="1"/>
  <c r="K15" i="1" s="1"/>
  <c r="Y15" i="1" s="1"/>
  <c r="I19" i="1"/>
  <c r="K19" i="1" s="1"/>
  <c r="Y19" i="1" s="1"/>
  <c r="H8" i="1"/>
  <c r="H16" i="1"/>
  <c r="H20" i="1"/>
  <c r="I8" i="1"/>
  <c r="K8" i="1" s="1"/>
  <c r="Y8" i="1" s="1"/>
  <c r="I16" i="1"/>
  <c r="K16" i="1" s="1"/>
  <c r="Y16" i="1" s="1"/>
  <c r="Z28" i="1"/>
  <c r="AA28" i="1" s="1"/>
  <c r="AA16" i="1" l="1"/>
  <c r="Y4" i="1"/>
  <c r="AA4" i="1"/>
  <c r="AA19" i="1"/>
  <c r="AA25" i="1"/>
  <c r="AA9" i="1"/>
  <c r="AA8" i="1"/>
  <c r="AA15" i="1"/>
  <c r="AA21" i="1"/>
  <c r="AA27" i="1"/>
  <c r="AA11" i="1"/>
  <c r="AA18" i="1"/>
  <c r="AA17" i="1"/>
  <c r="AA24" i="1"/>
  <c r="AA23" i="1"/>
  <c r="AA7" i="1"/>
  <c r="AA14" i="1"/>
  <c r="W26" i="1"/>
  <c r="Y26" i="1"/>
  <c r="W22" i="1"/>
  <c r="Y22" i="1"/>
  <c r="U11" i="1"/>
  <c r="W11" i="1"/>
  <c r="U10" i="1"/>
  <c r="W10" i="1"/>
  <c r="U21" i="1"/>
  <c r="W21" i="1"/>
  <c r="U24" i="1"/>
  <c r="W24" i="1"/>
  <c r="U16" i="1"/>
  <c r="W16" i="1"/>
  <c r="U7" i="1"/>
  <c r="W7" i="1"/>
  <c r="U5" i="1"/>
  <c r="W5" i="1"/>
  <c r="U13" i="1"/>
  <c r="W13" i="1"/>
  <c r="U8" i="1"/>
  <c r="W8" i="1"/>
  <c r="U19" i="1"/>
  <c r="W19" i="1"/>
  <c r="U18" i="1"/>
  <c r="W18" i="1"/>
  <c r="U9" i="1"/>
  <c r="W9" i="1"/>
  <c r="U27" i="1"/>
  <c r="W27" i="1"/>
  <c r="U17" i="1"/>
  <c r="W17" i="1"/>
  <c r="U6" i="1"/>
  <c r="W6" i="1"/>
  <c r="U15" i="1"/>
  <c r="W15" i="1"/>
  <c r="U14" i="1"/>
  <c r="W14" i="1"/>
  <c r="U23" i="1"/>
  <c r="W23" i="1"/>
  <c r="U25" i="1"/>
  <c r="W25" i="1"/>
  <c r="S26" i="1"/>
  <c r="U26" i="1"/>
  <c r="S22" i="1"/>
  <c r="U22" i="1"/>
  <c r="Q25" i="1"/>
  <c r="S25" i="1"/>
  <c r="Q11" i="1"/>
  <c r="S11" i="1"/>
  <c r="Q10" i="1"/>
  <c r="S10" i="1"/>
  <c r="Q21" i="1"/>
  <c r="S21" i="1"/>
  <c r="Q16" i="1"/>
  <c r="S16" i="1"/>
  <c r="Q7" i="1"/>
  <c r="S7" i="1"/>
  <c r="Q5" i="1"/>
  <c r="S5" i="1"/>
  <c r="Q6" i="1"/>
  <c r="S6" i="1"/>
  <c r="Q13" i="1"/>
  <c r="S13" i="1"/>
  <c r="Q24" i="1"/>
  <c r="S24" i="1"/>
  <c r="Q15" i="1"/>
  <c r="S15" i="1"/>
  <c r="Q14" i="1"/>
  <c r="S14" i="1"/>
  <c r="Q23" i="1"/>
  <c r="S23" i="1"/>
  <c r="Q17" i="1"/>
  <c r="S17" i="1"/>
  <c r="O22" i="1"/>
  <c r="Q8" i="1"/>
  <c r="S8" i="1"/>
  <c r="Q19" i="1"/>
  <c r="S19" i="1"/>
  <c r="Q18" i="1"/>
  <c r="S18" i="1"/>
  <c r="Q9" i="1"/>
  <c r="S9" i="1"/>
  <c r="Q27" i="1"/>
  <c r="S27" i="1"/>
  <c r="M26" i="1"/>
  <c r="Q26" i="1"/>
  <c r="M22" i="1"/>
  <c r="Q22" i="1"/>
  <c r="M14" i="1"/>
  <c r="O14" i="1"/>
  <c r="M23" i="1"/>
  <c r="O23" i="1"/>
  <c r="M17" i="1"/>
  <c r="O17" i="1"/>
  <c r="M21" i="1"/>
  <c r="O21" i="1"/>
  <c r="M16" i="1"/>
  <c r="O16" i="1"/>
  <c r="M7" i="1"/>
  <c r="O7" i="1"/>
  <c r="M5" i="1"/>
  <c r="O5" i="1"/>
  <c r="M6" i="1"/>
  <c r="O6" i="1"/>
  <c r="M13" i="1"/>
  <c r="O13" i="1"/>
  <c r="M24" i="1"/>
  <c r="O24" i="1"/>
  <c r="M15" i="1"/>
  <c r="O15" i="1"/>
  <c r="M25" i="1"/>
  <c r="O25" i="1"/>
  <c r="M11" i="1"/>
  <c r="O11" i="1"/>
  <c r="M10" i="1"/>
  <c r="O10" i="1"/>
  <c r="M8" i="1"/>
  <c r="O8" i="1"/>
  <c r="M19" i="1"/>
  <c r="O19" i="1"/>
  <c r="M18" i="1"/>
  <c r="O18" i="1"/>
  <c r="M9" i="1"/>
  <c r="O9" i="1"/>
  <c r="M27" i="1"/>
  <c r="O27" i="1"/>
</calcChain>
</file>

<file path=xl/sharedStrings.xml><?xml version="1.0" encoding="utf-8"?>
<sst xmlns="http://schemas.openxmlformats.org/spreadsheetml/2006/main" count="58" uniqueCount="38">
  <si>
    <t>NO</t>
  </si>
  <si>
    <t>KECAMATAN</t>
  </si>
  <si>
    <t>PUSKESMAS</t>
  </si>
  <si>
    <t>JUMLAH LAHIR HIDUP</t>
  </si>
  <si>
    <t xml:space="preserve">PERKIRAAN NEONATAL KOMPLIKASI </t>
  </si>
  <si>
    <t>JUMLAH KOMPLIKASI PADA NEONATUS</t>
  </si>
  <si>
    <t>BBLR</t>
  </si>
  <si>
    <t>ASFIKSIA</t>
  </si>
  <si>
    <t>INFEKSI</t>
  </si>
  <si>
    <t>TETANUS NEONATORUM</t>
  </si>
  <si>
    <t>KELAINAN KONGENITAL</t>
  </si>
  <si>
    <t>COVID-19</t>
  </si>
  <si>
    <t>LAIN-LAIN</t>
  </si>
  <si>
    <t>TOTAL</t>
  </si>
  <si>
    <t>L</t>
  </si>
  <si>
    <t>P</t>
  </si>
  <si>
    <t>L + P</t>
  </si>
  <si>
    <t xml:space="preserve">JUMLAH </t>
  </si>
  <si>
    <t>%</t>
  </si>
  <si>
    <t>JUMLAH KAB</t>
  </si>
  <si>
    <t>Pacitan</t>
  </si>
  <si>
    <t>Kebonagung</t>
  </si>
  <si>
    <t>Arjosari</t>
  </si>
  <si>
    <t>Nawangan</t>
  </si>
  <si>
    <t>Bandar</t>
  </si>
  <si>
    <t>Tegalombo</t>
  </si>
  <si>
    <t>Donorojo</t>
  </si>
  <si>
    <t>Punung</t>
  </si>
  <si>
    <t>Pringkuku</t>
  </si>
  <si>
    <t>Tulakan</t>
  </si>
  <si>
    <t>Ngadirojo</t>
  </si>
  <si>
    <t>Sudimoro</t>
  </si>
  <si>
    <t>Gemaharjo</t>
  </si>
  <si>
    <t>Bubakan</t>
  </si>
  <si>
    <t>Wonokarto</t>
  </si>
  <si>
    <t>Sukorejo</t>
  </si>
  <si>
    <t xml:space="preserve">KODE KECAMATAN </t>
  </si>
  <si>
    <t>KODE PUSKESMAS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</si>
</sst>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F12">
            <v>122</v>
          </cell>
          <cell r="I12">
            <v>116</v>
          </cell>
        </row>
        <row r="13">
          <cell r="F13">
            <v>84</v>
          </cell>
          <cell r="I13">
            <v>69</v>
          </cell>
        </row>
        <row r="14">
          <cell r="F14">
            <v>145</v>
          </cell>
          <cell r="I14">
            <v>122</v>
          </cell>
        </row>
        <row r="15">
          <cell r="F15">
            <v>83</v>
          </cell>
          <cell r="I15">
            <v>57</v>
          </cell>
        </row>
        <row r="16">
          <cell r="F16">
            <v>111</v>
          </cell>
          <cell r="I16">
            <v>103</v>
          </cell>
        </row>
        <row r="17">
          <cell r="F17">
            <v>64</v>
          </cell>
          <cell r="I17">
            <v>77</v>
          </cell>
        </row>
        <row r="18">
          <cell r="F18">
            <v>147</v>
          </cell>
          <cell r="I18">
            <v>141</v>
          </cell>
        </row>
        <row r="19">
          <cell r="F19">
            <v>349</v>
          </cell>
          <cell r="I19">
            <v>296</v>
          </cell>
        </row>
        <row r="20">
          <cell r="F20">
            <v>118</v>
          </cell>
          <cell r="I20">
            <v>144</v>
          </cell>
        </row>
        <row r="21">
          <cell r="F21">
            <v>125</v>
          </cell>
          <cell r="I21">
            <v>124</v>
          </cell>
        </row>
        <row r="22">
          <cell r="F22">
            <v>175</v>
          </cell>
          <cell r="I22">
            <v>185</v>
          </cell>
        </row>
        <row r="23">
          <cell r="F23">
            <v>53</v>
          </cell>
          <cell r="I23">
            <v>59</v>
          </cell>
        </row>
        <row r="24">
          <cell r="F24">
            <v>174</v>
          </cell>
          <cell r="I24">
            <v>168</v>
          </cell>
        </row>
        <row r="25">
          <cell r="F25">
            <v>152</v>
          </cell>
          <cell r="I25">
            <v>149</v>
          </cell>
        </row>
        <row r="26">
          <cell r="F26">
            <v>112</v>
          </cell>
          <cell r="I26">
            <v>116</v>
          </cell>
        </row>
        <row r="27">
          <cell r="F27">
            <v>124</v>
          </cell>
          <cell r="I27">
            <v>131</v>
          </cell>
        </row>
        <row r="28">
          <cell r="F28">
            <v>175</v>
          </cell>
          <cell r="I28">
            <v>171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">
          <cell r="D12">
            <v>35010200001</v>
          </cell>
        </row>
        <row r="13">
          <cell r="D13">
            <v>35010200002</v>
          </cell>
        </row>
        <row r="14">
          <cell r="D14">
            <v>35010200003</v>
          </cell>
        </row>
        <row r="15">
          <cell r="D15">
            <v>35010200004</v>
          </cell>
        </row>
        <row r="16">
          <cell r="D16">
            <v>35010200005</v>
          </cell>
        </row>
        <row r="17">
          <cell r="D17">
            <v>35010200006</v>
          </cell>
        </row>
        <row r="18">
          <cell r="D18">
            <v>35010200007</v>
          </cell>
        </row>
        <row r="19">
          <cell r="D19">
            <v>35010200008</v>
          </cell>
        </row>
        <row r="20">
          <cell r="D20">
            <v>35010200009</v>
          </cell>
        </row>
        <row r="21">
          <cell r="D21">
            <v>35010200010</v>
          </cell>
        </row>
        <row r="22">
          <cell r="D22">
            <v>35010200011</v>
          </cell>
        </row>
        <row r="23">
          <cell r="D23">
            <v>35010200012</v>
          </cell>
        </row>
        <row r="24">
          <cell r="D24">
            <v>35010200013</v>
          </cell>
        </row>
        <row r="25">
          <cell r="D25">
            <v>35010200014</v>
          </cell>
        </row>
        <row r="26">
          <cell r="D26">
            <v>35010200015</v>
          </cell>
        </row>
        <row r="27">
          <cell r="D27">
            <v>35010200016</v>
          </cell>
        </row>
        <row r="28"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E68A-B197-4CAE-B946-128BD5754848}">
  <dimension ref="A1:AA28"/>
  <sheetViews>
    <sheetView tabSelected="1" zoomScale="81" workbookViewId="0">
      <selection activeCell="G29" sqref="G29"/>
    </sheetView>
  </sheetViews>
  <sheetFormatPr defaultRowHeight="15"/>
  <cols>
    <col min="2" max="2" width="11.7109375" customWidth="1"/>
    <col min="3" max="3" width="12.28515625" customWidth="1"/>
    <col min="4" max="4" width="16.42578125" customWidth="1"/>
    <col min="5" max="5" width="13.140625" customWidth="1"/>
    <col min="6" max="6" width="14" customWidth="1"/>
  </cols>
  <sheetData>
    <row r="1" spans="1:27">
      <c r="A1" s="13" t="s">
        <v>0</v>
      </c>
      <c r="B1" s="17" t="s">
        <v>36</v>
      </c>
      <c r="C1" s="13" t="s">
        <v>1</v>
      </c>
      <c r="D1" s="17" t="s">
        <v>37</v>
      </c>
      <c r="E1" s="13" t="s">
        <v>2</v>
      </c>
      <c r="F1" s="16" t="s">
        <v>3</v>
      </c>
      <c r="G1" s="15"/>
      <c r="H1" s="15"/>
      <c r="I1" s="14" t="s">
        <v>4</v>
      </c>
      <c r="J1" s="15"/>
      <c r="K1" s="15"/>
      <c r="L1" s="16" t="s">
        <v>5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22.5" customHeight="1">
      <c r="A2" s="15"/>
      <c r="B2" s="18"/>
      <c r="C2" s="15"/>
      <c r="D2" s="18"/>
      <c r="E2" s="15"/>
      <c r="F2" s="15"/>
      <c r="G2" s="15"/>
      <c r="H2" s="15"/>
      <c r="I2" s="15"/>
      <c r="J2" s="15"/>
      <c r="K2" s="15"/>
      <c r="L2" s="16" t="s">
        <v>6</v>
      </c>
      <c r="M2" s="15"/>
      <c r="N2" s="16" t="s">
        <v>7</v>
      </c>
      <c r="O2" s="15"/>
      <c r="P2" s="16" t="s">
        <v>8</v>
      </c>
      <c r="Q2" s="15"/>
      <c r="R2" s="16" t="s">
        <v>9</v>
      </c>
      <c r="S2" s="15"/>
      <c r="T2" s="16" t="s">
        <v>10</v>
      </c>
      <c r="U2" s="15"/>
      <c r="V2" s="16" t="s">
        <v>11</v>
      </c>
      <c r="W2" s="15"/>
      <c r="X2" s="16" t="s">
        <v>12</v>
      </c>
      <c r="Y2" s="15"/>
      <c r="Z2" s="16" t="s">
        <v>13</v>
      </c>
      <c r="AA2" s="15"/>
    </row>
    <row r="3" spans="1:27" ht="19.5" customHeight="1">
      <c r="A3" s="15"/>
      <c r="B3" s="19"/>
      <c r="C3" s="15"/>
      <c r="D3" s="19"/>
      <c r="E3" s="15"/>
      <c r="F3" s="1" t="s">
        <v>14</v>
      </c>
      <c r="G3" s="1" t="s">
        <v>15</v>
      </c>
      <c r="H3" s="1" t="s">
        <v>16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17</v>
      </c>
      <c r="O3" s="1" t="s">
        <v>18</v>
      </c>
      <c r="P3" s="1" t="s">
        <v>17</v>
      </c>
      <c r="Q3" s="1" t="s">
        <v>18</v>
      </c>
      <c r="R3" s="1" t="s">
        <v>17</v>
      </c>
      <c r="S3" s="1" t="s">
        <v>18</v>
      </c>
      <c r="T3" s="1" t="s">
        <v>17</v>
      </c>
      <c r="U3" s="1" t="s">
        <v>18</v>
      </c>
      <c r="V3" s="1" t="s">
        <v>17</v>
      </c>
      <c r="W3" s="1" t="s">
        <v>18</v>
      </c>
      <c r="X3" s="1" t="s">
        <v>17</v>
      </c>
      <c r="Y3" s="1" t="s">
        <v>18</v>
      </c>
      <c r="Z3" s="1" t="s">
        <v>17</v>
      </c>
      <c r="AA3" s="1" t="s">
        <v>18</v>
      </c>
    </row>
    <row r="4" spans="1:27">
      <c r="A4" s="2">
        <v>1</v>
      </c>
      <c r="B4" s="2">
        <v>350101</v>
      </c>
      <c r="C4" t="s">
        <v>26</v>
      </c>
      <c r="D4" s="2">
        <f>'[1]32'!D12</f>
        <v>35010200001</v>
      </c>
      <c r="E4" s="3" t="str">
        <f>'[1]9'!E9</f>
        <v>Donorojo</v>
      </c>
      <c r="F4" s="4">
        <f>'[1]21'!F12</f>
        <v>122</v>
      </c>
      <c r="G4" s="4">
        <f>'[1]21'!I12</f>
        <v>116</v>
      </c>
      <c r="H4" s="4">
        <f t="shared" ref="H4:H27" si="0">SUM(F4:G4)</f>
        <v>238</v>
      </c>
      <c r="I4" s="4">
        <f t="shared" ref="I4:J27" si="1">15%*F4</f>
        <v>18.3</v>
      </c>
      <c r="J4" s="4">
        <f t="shared" si="1"/>
        <v>17.399999999999999</v>
      </c>
      <c r="K4" s="4">
        <f t="shared" ref="K4:K27" si="2">SUM(I4:J4)</f>
        <v>35.700000000000003</v>
      </c>
      <c r="L4" s="5">
        <v>8</v>
      </c>
      <c r="M4" s="6">
        <f t="shared" ref="M4:M28" si="3">L4/$K4*100</f>
        <v>22.408963585434172</v>
      </c>
      <c r="N4" s="7">
        <v>0</v>
      </c>
      <c r="O4" s="6">
        <f t="shared" ref="O4:O28" si="4">N4/$K4*100</f>
        <v>0</v>
      </c>
      <c r="P4" s="7">
        <v>0</v>
      </c>
      <c r="Q4" s="6">
        <f t="shared" ref="Q4:Q28" si="5">P4/$K4*100</f>
        <v>0</v>
      </c>
      <c r="R4" s="5">
        <v>0</v>
      </c>
      <c r="S4" s="6">
        <f t="shared" ref="S4:S28" si="6">R4/$K4*100</f>
        <v>0</v>
      </c>
      <c r="T4" s="7">
        <v>0</v>
      </c>
      <c r="U4" s="6">
        <f t="shared" ref="U4:U28" si="7">T4/$K4*100</f>
        <v>0</v>
      </c>
      <c r="V4" s="5">
        <v>0</v>
      </c>
      <c r="W4" s="6">
        <f t="shared" ref="W4:W28" si="8">V4/$K4*100</f>
        <v>0</v>
      </c>
      <c r="X4" s="7">
        <v>0</v>
      </c>
      <c r="Y4" s="6">
        <f t="shared" ref="Y4:Y28" si="9">X4/$K4*100</f>
        <v>0</v>
      </c>
      <c r="Z4" s="4">
        <f t="shared" ref="Z4:Z27" si="10">L4+N4+P4+R4+T4+V4+X4</f>
        <v>8</v>
      </c>
      <c r="AA4" s="6">
        <f t="shared" ref="AA4:AA28" si="11">Z4/$K4*100</f>
        <v>22.408963585434172</v>
      </c>
    </row>
    <row r="5" spans="1:27">
      <c r="A5" s="2">
        <v>2</v>
      </c>
      <c r="C5" s="3"/>
      <c r="D5" s="2">
        <f>'[1]32'!D13</f>
        <v>35010200002</v>
      </c>
      <c r="E5" s="3" t="str">
        <f>'[1]9'!E10</f>
        <v>Kalak</v>
      </c>
      <c r="F5" s="4">
        <f>'[1]21'!F13</f>
        <v>84</v>
      </c>
      <c r="G5" s="4">
        <f>'[1]21'!I13</f>
        <v>69</v>
      </c>
      <c r="H5" s="4">
        <f t="shared" si="0"/>
        <v>153</v>
      </c>
      <c r="I5" s="4">
        <f t="shared" si="1"/>
        <v>12.6</v>
      </c>
      <c r="J5" s="4">
        <f t="shared" si="1"/>
        <v>10.35</v>
      </c>
      <c r="K5" s="4">
        <f t="shared" si="2"/>
        <v>22.95</v>
      </c>
      <c r="L5" s="5">
        <v>6</v>
      </c>
      <c r="M5" s="6">
        <f t="shared" si="3"/>
        <v>26.143790849673206</v>
      </c>
      <c r="N5" s="7">
        <v>2</v>
      </c>
      <c r="O5" s="6">
        <f t="shared" si="4"/>
        <v>8.7145969498910674</v>
      </c>
      <c r="P5" s="7">
        <v>0</v>
      </c>
      <c r="Q5" s="6">
        <f t="shared" si="5"/>
        <v>0</v>
      </c>
      <c r="R5" s="5">
        <v>0</v>
      </c>
      <c r="S5" s="6">
        <f t="shared" si="6"/>
        <v>0</v>
      </c>
      <c r="T5" s="7">
        <v>0</v>
      </c>
      <c r="U5" s="6">
        <f t="shared" si="7"/>
        <v>0</v>
      </c>
      <c r="V5" s="5">
        <v>0</v>
      </c>
      <c r="W5" s="6">
        <f t="shared" si="8"/>
        <v>0</v>
      </c>
      <c r="X5" s="7">
        <v>0</v>
      </c>
      <c r="Y5" s="6">
        <f t="shared" si="9"/>
        <v>0</v>
      </c>
      <c r="Z5" s="4">
        <f t="shared" si="10"/>
        <v>8</v>
      </c>
      <c r="AA5" s="6">
        <f t="shared" si="11"/>
        <v>34.858387799564269</v>
      </c>
    </row>
    <row r="6" spans="1:27">
      <c r="A6" s="2">
        <v>3</v>
      </c>
      <c r="B6" s="2">
        <v>350102</v>
      </c>
      <c r="C6" t="s">
        <v>27</v>
      </c>
      <c r="D6" s="2">
        <f>'[1]32'!D14</f>
        <v>35010200003</v>
      </c>
      <c r="E6" s="3" t="str">
        <f>'[1]9'!E11</f>
        <v>Punung</v>
      </c>
      <c r="F6" s="4">
        <f>'[1]21'!F14</f>
        <v>145</v>
      </c>
      <c r="G6" s="4">
        <f>'[1]21'!I14</f>
        <v>122</v>
      </c>
      <c r="H6" s="4">
        <f t="shared" si="0"/>
        <v>267</v>
      </c>
      <c r="I6" s="4">
        <f t="shared" si="1"/>
        <v>21.75</v>
      </c>
      <c r="J6" s="4">
        <f t="shared" si="1"/>
        <v>18.3</v>
      </c>
      <c r="K6" s="4">
        <f t="shared" si="2"/>
        <v>40.049999999999997</v>
      </c>
      <c r="L6" s="5">
        <v>10</v>
      </c>
      <c r="M6" s="6">
        <f t="shared" si="3"/>
        <v>24.968789013732838</v>
      </c>
      <c r="N6" s="7">
        <v>0</v>
      </c>
      <c r="O6" s="6">
        <f t="shared" si="4"/>
        <v>0</v>
      </c>
      <c r="P6" s="7">
        <v>0</v>
      </c>
      <c r="Q6" s="6">
        <f t="shared" si="5"/>
        <v>0</v>
      </c>
      <c r="R6" s="5">
        <v>0</v>
      </c>
      <c r="S6" s="6">
        <f t="shared" si="6"/>
        <v>0</v>
      </c>
      <c r="T6" s="7">
        <v>1</v>
      </c>
      <c r="U6" s="6">
        <f t="shared" si="7"/>
        <v>2.4968789013732837</v>
      </c>
      <c r="V6" s="5">
        <v>0</v>
      </c>
      <c r="W6" s="6">
        <f t="shared" si="8"/>
        <v>0</v>
      </c>
      <c r="X6" s="7">
        <v>0</v>
      </c>
      <c r="Y6" s="6">
        <f t="shared" si="9"/>
        <v>0</v>
      </c>
      <c r="Z6" s="4">
        <f t="shared" si="10"/>
        <v>11</v>
      </c>
      <c r="AA6" s="6">
        <f t="shared" si="11"/>
        <v>27.465667915106117</v>
      </c>
    </row>
    <row r="7" spans="1:27">
      <c r="A7" s="2">
        <v>4</v>
      </c>
      <c r="C7" s="3"/>
      <c r="D7" s="2">
        <f>'[1]32'!D15</f>
        <v>35010200004</v>
      </c>
      <c r="E7" s="3" t="str">
        <f>'[1]9'!E12</f>
        <v>Gondosari</v>
      </c>
      <c r="F7" s="4">
        <f>'[1]21'!F15</f>
        <v>83</v>
      </c>
      <c r="G7" s="4">
        <f>'[1]21'!I15</f>
        <v>57</v>
      </c>
      <c r="H7" s="4">
        <f t="shared" si="0"/>
        <v>140</v>
      </c>
      <c r="I7" s="4">
        <f t="shared" si="1"/>
        <v>12.45</v>
      </c>
      <c r="J7" s="4">
        <f t="shared" si="1"/>
        <v>8.5499999999999989</v>
      </c>
      <c r="K7" s="4">
        <f t="shared" si="2"/>
        <v>21</v>
      </c>
      <c r="L7" s="5">
        <v>4</v>
      </c>
      <c r="M7" s="6">
        <f t="shared" si="3"/>
        <v>19.047619047619047</v>
      </c>
      <c r="N7" s="7">
        <v>0</v>
      </c>
      <c r="O7" s="6">
        <f t="shared" si="4"/>
        <v>0</v>
      </c>
      <c r="P7" s="7">
        <v>0</v>
      </c>
      <c r="Q7" s="6">
        <f t="shared" si="5"/>
        <v>0</v>
      </c>
      <c r="R7" s="5">
        <v>0</v>
      </c>
      <c r="S7" s="6">
        <f t="shared" si="6"/>
        <v>0</v>
      </c>
      <c r="T7" s="7">
        <v>0</v>
      </c>
      <c r="U7" s="6">
        <f t="shared" si="7"/>
        <v>0</v>
      </c>
      <c r="V7" s="5">
        <v>0</v>
      </c>
      <c r="W7" s="6">
        <f t="shared" si="8"/>
        <v>0</v>
      </c>
      <c r="X7" s="7">
        <v>0</v>
      </c>
      <c r="Y7" s="6">
        <f t="shared" si="9"/>
        <v>0</v>
      </c>
      <c r="Z7" s="4">
        <f t="shared" si="10"/>
        <v>4</v>
      </c>
      <c r="AA7" s="6">
        <f t="shared" si="11"/>
        <v>19.047619047619047</v>
      </c>
    </row>
    <row r="8" spans="1:27">
      <c r="A8" s="2">
        <v>5</v>
      </c>
      <c r="B8" s="2">
        <v>350103</v>
      </c>
      <c r="C8" t="s">
        <v>28</v>
      </c>
      <c r="D8" s="2">
        <f>'[1]32'!D16</f>
        <v>35010200005</v>
      </c>
      <c r="E8" s="3" t="str">
        <f>'[1]9'!E13</f>
        <v>Pringkuku</v>
      </c>
      <c r="F8" s="4">
        <f>'[1]21'!F16</f>
        <v>111</v>
      </c>
      <c r="G8" s="4">
        <f>'[1]21'!I16</f>
        <v>103</v>
      </c>
      <c r="H8" s="4">
        <f t="shared" si="0"/>
        <v>214</v>
      </c>
      <c r="I8" s="4">
        <f t="shared" si="1"/>
        <v>16.649999999999999</v>
      </c>
      <c r="J8" s="4">
        <f t="shared" si="1"/>
        <v>15.45</v>
      </c>
      <c r="K8" s="4">
        <f t="shared" si="2"/>
        <v>32.099999999999994</v>
      </c>
      <c r="L8" s="5">
        <v>15</v>
      </c>
      <c r="M8" s="6">
        <f t="shared" si="3"/>
        <v>46.728971962616832</v>
      </c>
      <c r="N8" s="7">
        <v>0</v>
      </c>
      <c r="O8" s="6">
        <f t="shared" si="4"/>
        <v>0</v>
      </c>
      <c r="P8" s="7">
        <v>0</v>
      </c>
      <c r="Q8" s="6">
        <f t="shared" si="5"/>
        <v>0</v>
      </c>
      <c r="R8" s="5">
        <v>0</v>
      </c>
      <c r="S8" s="6">
        <f t="shared" si="6"/>
        <v>0</v>
      </c>
      <c r="T8" s="7">
        <v>0</v>
      </c>
      <c r="U8" s="6">
        <f t="shared" si="7"/>
        <v>0</v>
      </c>
      <c r="V8" s="5">
        <v>0</v>
      </c>
      <c r="W8" s="6">
        <f t="shared" si="8"/>
        <v>0</v>
      </c>
      <c r="X8" s="7">
        <v>0</v>
      </c>
      <c r="Y8" s="6">
        <f t="shared" si="9"/>
        <v>0</v>
      </c>
      <c r="Z8" s="4">
        <f t="shared" si="10"/>
        <v>15</v>
      </c>
      <c r="AA8" s="6">
        <f t="shared" si="11"/>
        <v>46.728971962616832</v>
      </c>
    </row>
    <row r="9" spans="1:27">
      <c r="A9" s="2">
        <v>6</v>
      </c>
      <c r="C9" s="3"/>
      <c r="D9" s="2">
        <f>'[1]32'!D17</f>
        <v>35010200006</v>
      </c>
      <c r="E9" s="3" t="str">
        <f>'[1]9'!E14</f>
        <v>Candi</v>
      </c>
      <c r="F9" s="4">
        <f>'[1]21'!F17</f>
        <v>64</v>
      </c>
      <c r="G9" s="4">
        <f>'[1]21'!I17</f>
        <v>77</v>
      </c>
      <c r="H9" s="4">
        <f t="shared" si="0"/>
        <v>141</v>
      </c>
      <c r="I9" s="4">
        <f t="shared" si="1"/>
        <v>9.6</v>
      </c>
      <c r="J9" s="4">
        <f t="shared" si="1"/>
        <v>11.549999999999999</v>
      </c>
      <c r="K9" s="4">
        <f t="shared" si="2"/>
        <v>21.15</v>
      </c>
      <c r="L9" s="5">
        <v>6</v>
      </c>
      <c r="M9" s="6">
        <f t="shared" si="3"/>
        <v>28.368794326241137</v>
      </c>
      <c r="N9" s="7">
        <v>0</v>
      </c>
      <c r="O9" s="6">
        <f t="shared" si="4"/>
        <v>0</v>
      </c>
      <c r="P9" s="7">
        <v>0</v>
      </c>
      <c r="Q9" s="6">
        <f t="shared" si="5"/>
        <v>0</v>
      </c>
      <c r="R9" s="5">
        <v>0</v>
      </c>
      <c r="S9" s="6">
        <f t="shared" si="6"/>
        <v>0</v>
      </c>
      <c r="T9" s="7">
        <v>0</v>
      </c>
      <c r="U9" s="6">
        <f t="shared" si="7"/>
        <v>0</v>
      </c>
      <c r="V9" s="5">
        <v>0</v>
      </c>
      <c r="W9" s="6">
        <f t="shared" si="8"/>
        <v>0</v>
      </c>
      <c r="X9" s="7">
        <v>0</v>
      </c>
      <c r="Y9" s="6">
        <f t="shared" si="9"/>
        <v>0</v>
      </c>
      <c r="Z9" s="4">
        <f t="shared" si="10"/>
        <v>6</v>
      </c>
      <c r="AA9" s="6">
        <f t="shared" si="11"/>
        <v>28.368794326241137</v>
      </c>
    </row>
    <row r="10" spans="1:27">
      <c r="A10" s="2">
        <v>7</v>
      </c>
      <c r="B10" s="2">
        <v>350104</v>
      </c>
      <c r="C10" s="3" t="s">
        <v>20</v>
      </c>
      <c r="D10" s="2">
        <f>'[1]32'!D18</f>
        <v>35010200007</v>
      </c>
      <c r="E10" s="3" t="str">
        <f>'[1]9'!E15</f>
        <v>Pacitan</v>
      </c>
      <c r="F10" s="4">
        <f>'[1]21'!F18</f>
        <v>147</v>
      </c>
      <c r="G10" s="4">
        <f>'[1]21'!I18</f>
        <v>141</v>
      </c>
      <c r="H10" s="4">
        <f t="shared" si="0"/>
        <v>288</v>
      </c>
      <c r="I10" s="4">
        <f t="shared" si="1"/>
        <v>22.05</v>
      </c>
      <c r="J10" s="4">
        <f t="shared" si="1"/>
        <v>21.15</v>
      </c>
      <c r="K10" s="4">
        <f t="shared" si="2"/>
        <v>43.2</v>
      </c>
      <c r="L10" s="5">
        <v>18</v>
      </c>
      <c r="M10" s="6">
        <f t="shared" si="3"/>
        <v>41.666666666666664</v>
      </c>
      <c r="N10" s="7">
        <v>5</v>
      </c>
      <c r="O10" s="6">
        <f t="shared" si="4"/>
        <v>11.574074074074073</v>
      </c>
      <c r="P10" s="7">
        <v>0</v>
      </c>
      <c r="Q10" s="6">
        <f t="shared" si="5"/>
        <v>0</v>
      </c>
      <c r="R10" s="5">
        <v>0</v>
      </c>
      <c r="S10" s="6">
        <f t="shared" si="6"/>
        <v>0</v>
      </c>
      <c r="T10" s="7">
        <v>0</v>
      </c>
      <c r="U10" s="6">
        <f t="shared" si="7"/>
        <v>0</v>
      </c>
      <c r="V10" s="5">
        <v>0</v>
      </c>
      <c r="W10" s="6">
        <f t="shared" si="8"/>
        <v>0</v>
      </c>
      <c r="X10" s="7">
        <v>0</v>
      </c>
      <c r="Y10" s="6">
        <f t="shared" si="9"/>
        <v>0</v>
      </c>
      <c r="Z10" s="4">
        <f t="shared" si="10"/>
        <v>23</v>
      </c>
      <c r="AA10" s="6">
        <f t="shared" si="11"/>
        <v>53.240740740740733</v>
      </c>
    </row>
    <row r="11" spans="1:27">
      <c r="A11" s="2">
        <v>8</v>
      </c>
      <c r="C11" s="3"/>
      <c r="D11" s="2">
        <f>'[1]32'!D19</f>
        <v>35010200008</v>
      </c>
      <c r="E11" s="3" t="str">
        <f>'[1]9'!E16</f>
        <v>Tanjungsari</v>
      </c>
      <c r="F11" s="4">
        <f>'[1]21'!F19</f>
        <v>349</v>
      </c>
      <c r="G11" s="4">
        <f>'[1]21'!I19</f>
        <v>296</v>
      </c>
      <c r="H11" s="4">
        <f t="shared" si="0"/>
        <v>645</v>
      </c>
      <c r="I11" s="4">
        <f t="shared" si="1"/>
        <v>52.35</v>
      </c>
      <c r="J11" s="4">
        <f t="shared" si="1"/>
        <v>44.4</v>
      </c>
      <c r="K11" s="4">
        <f t="shared" si="2"/>
        <v>96.75</v>
      </c>
      <c r="L11" s="5">
        <v>39</v>
      </c>
      <c r="M11" s="6">
        <f t="shared" si="3"/>
        <v>40.310077519379846</v>
      </c>
      <c r="N11" s="7">
        <v>0</v>
      </c>
      <c r="O11" s="6">
        <f t="shared" si="4"/>
        <v>0</v>
      </c>
      <c r="P11" s="7">
        <v>0</v>
      </c>
      <c r="Q11" s="6">
        <f t="shared" si="5"/>
        <v>0</v>
      </c>
      <c r="R11" s="5">
        <v>0</v>
      </c>
      <c r="S11" s="6">
        <f t="shared" si="6"/>
        <v>0</v>
      </c>
      <c r="T11" s="7">
        <v>0</v>
      </c>
      <c r="U11" s="6">
        <f t="shared" si="7"/>
        <v>0</v>
      </c>
      <c r="V11" s="5">
        <v>0</v>
      </c>
      <c r="W11" s="6">
        <f t="shared" si="8"/>
        <v>0</v>
      </c>
      <c r="X11" s="7">
        <v>0</v>
      </c>
      <c r="Y11" s="6">
        <f t="shared" si="9"/>
        <v>0</v>
      </c>
      <c r="Z11" s="4">
        <f t="shared" si="10"/>
        <v>39</v>
      </c>
      <c r="AA11" s="6">
        <f t="shared" si="11"/>
        <v>40.310077519379846</v>
      </c>
    </row>
    <row r="12" spans="1:27">
      <c r="A12" s="2">
        <v>9</v>
      </c>
      <c r="B12" s="2">
        <v>350105</v>
      </c>
      <c r="C12" s="3" t="s">
        <v>21</v>
      </c>
      <c r="D12" s="2">
        <f>'[1]32'!D20</f>
        <v>35010200009</v>
      </c>
      <c r="E12" s="3" t="str">
        <f>'[1]9'!E17</f>
        <v>Kebonagung</v>
      </c>
      <c r="F12" s="4">
        <f>'[1]21'!F20</f>
        <v>118</v>
      </c>
      <c r="G12" s="4">
        <f>'[1]21'!I20</f>
        <v>144</v>
      </c>
      <c r="H12" s="4">
        <f t="shared" si="0"/>
        <v>262</v>
      </c>
      <c r="I12" s="4">
        <f t="shared" si="1"/>
        <v>17.7</v>
      </c>
      <c r="J12" s="4">
        <f t="shared" si="1"/>
        <v>21.599999999999998</v>
      </c>
      <c r="K12" s="4">
        <f t="shared" si="2"/>
        <v>39.299999999999997</v>
      </c>
      <c r="L12" s="5">
        <v>23</v>
      </c>
      <c r="M12" s="6">
        <f t="shared" si="3"/>
        <v>58.524173027989825</v>
      </c>
      <c r="N12" s="7">
        <v>14</v>
      </c>
      <c r="O12" s="6">
        <f t="shared" si="4"/>
        <v>35.623409669211199</v>
      </c>
      <c r="P12" s="7">
        <v>0</v>
      </c>
      <c r="Q12" s="6">
        <f t="shared" si="5"/>
        <v>0</v>
      </c>
      <c r="R12" s="5">
        <v>0</v>
      </c>
      <c r="S12" s="6">
        <f t="shared" si="6"/>
        <v>0</v>
      </c>
      <c r="T12" s="7">
        <v>0</v>
      </c>
      <c r="U12" s="6">
        <f t="shared" si="7"/>
        <v>0</v>
      </c>
      <c r="V12" s="5">
        <v>0</v>
      </c>
      <c r="W12" s="6">
        <f t="shared" si="8"/>
        <v>0</v>
      </c>
      <c r="X12" s="7">
        <v>1</v>
      </c>
      <c r="Y12" s="6">
        <f t="shared" si="9"/>
        <v>2.5445292620865141</v>
      </c>
      <c r="Z12" s="4">
        <f t="shared" si="10"/>
        <v>38</v>
      </c>
      <c r="AA12" s="6">
        <f t="shared" si="11"/>
        <v>96.692111959287544</v>
      </c>
    </row>
    <row r="13" spans="1:27">
      <c r="A13" s="2">
        <v>10</v>
      </c>
      <c r="C13" s="3"/>
      <c r="D13" s="2">
        <f>'[1]32'!D21</f>
        <v>35010200010</v>
      </c>
      <c r="E13" s="3" t="str">
        <f>'[1]9'!E18</f>
        <v>Ketrowonojoyo</v>
      </c>
      <c r="F13" s="4">
        <f>'[1]21'!F21</f>
        <v>125</v>
      </c>
      <c r="G13" s="4">
        <f>'[1]21'!I21</f>
        <v>124</v>
      </c>
      <c r="H13" s="4">
        <f t="shared" si="0"/>
        <v>249</v>
      </c>
      <c r="I13" s="4">
        <f t="shared" si="1"/>
        <v>18.75</v>
      </c>
      <c r="J13" s="4">
        <f t="shared" si="1"/>
        <v>18.599999999999998</v>
      </c>
      <c r="K13" s="4">
        <f t="shared" si="2"/>
        <v>37.349999999999994</v>
      </c>
      <c r="L13" s="5">
        <v>8</v>
      </c>
      <c r="M13" s="6">
        <f t="shared" si="3"/>
        <v>21.419009370816603</v>
      </c>
      <c r="N13" s="7">
        <v>0</v>
      </c>
      <c r="O13" s="6">
        <f t="shared" si="4"/>
        <v>0</v>
      </c>
      <c r="P13" s="7">
        <v>1</v>
      </c>
      <c r="Q13" s="6">
        <f t="shared" si="5"/>
        <v>2.6773761713520754</v>
      </c>
      <c r="R13" s="5">
        <v>0</v>
      </c>
      <c r="S13" s="6">
        <f t="shared" si="6"/>
        <v>0</v>
      </c>
      <c r="T13" s="7">
        <v>0</v>
      </c>
      <c r="U13" s="6">
        <f t="shared" si="7"/>
        <v>0</v>
      </c>
      <c r="V13" s="5">
        <v>0</v>
      </c>
      <c r="W13" s="6">
        <f t="shared" si="8"/>
        <v>0</v>
      </c>
      <c r="X13" s="7">
        <v>1</v>
      </c>
      <c r="Y13" s="6">
        <f t="shared" si="9"/>
        <v>2.6773761713520754</v>
      </c>
      <c r="Z13" s="4">
        <f t="shared" si="10"/>
        <v>10</v>
      </c>
      <c r="AA13" s="6">
        <f t="shared" si="11"/>
        <v>26.773761713520756</v>
      </c>
    </row>
    <row r="14" spans="1:27">
      <c r="A14" s="2">
        <v>11</v>
      </c>
      <c r="B14" s="2">
        <v>350106</v>
      </c>
      <c r="C14" s="3" t="s">
        <v>22</v>
      </c>
      <c r="D14" s="2">
        <f>'[1]32'!D22</f>
        <v>35010200011</v>
      </c>
      <c r="E14" s="3" t="str">
        <f>'[1]9'!E19</f>
        <v>Arjosari</v>
      </c>
      <c r="F14" s="4">
        <f>'[1]21'!F22</f>
        <v>175</v>
      </c>
      <c r="G14" s="4">
        <f>'[1]21'!I22</f>
        <v>185</v>
      </c>
      <c r="H14" s="4">
        <f t="shared" si="0"/>
        <v>360</v>
      </c>
      <c r="I14" s="4">
        <f t="shared" si="1"/>
        <v>26.25</v>
      </c>
      <c r="J14" s="4">
        <f t="shared" si="1"/>
        <v>27.75</v>
      </c>
      <c r="K14" s="4">
        <f t="shared" si="2"/>
        <v>54</v>
      </c>
      <c r="L14" s="5">
        <v>9</v>
      </c>
      <c r="M14" s="6">
        <f t="shared" si="3"/>
        <v>16.666666666666664</v>
      </c>
      <c r="N14" s="7">
        <v>22</v>
      </c>
      <c r="O14" s="6">
        <f t="shared" si="4"/>
        <v>40.74074074074074</v>
      </c>
      <c r="P14" s="7">
        <v>0</v>
      </c>
      <c r="Q14" s="6">
        <f t="shared" si="5"/>
        <v>0</v>
      </c>
      <c r="R14" s="5">
        <v>0</v>
      </c>
      <c r="S14" s="6">
        <f t="shared" si="6"/>
        <v>0</v>
      </c>
      <c r="T14" s="7">
        <v>0</v>
      </c>
      <c r="U14" s="6">
        <f t="shared" si="7"/>
        <v>0</v>
      </c>
      <c r="V14" s="5">
        <v>0</v>
      </c>
      <c r="W14" s="6">
        <f t="shared" si="8"/>
        <v>0</v>
      </c>
      <c r="X14" s="7">
        <v>0</v>
      </c>
      <c r="Y14" s="6">
        <f t="shared" si="9"/>
        <v>0</v>
      </c>
      <c r="Z14" s="4">
        <f t="shared" si="10"/>
        <v>31</v>
      </c>
      <c r="AA14" s="6">
        <f t="shared" si="11"/>
        <v>57.407407407407405</v>
      </c>
    </row>
    <row r="15" spans="1:27">
      <c r="A15" s="2">
        <v>12</v>
      </c>
      <c r="C15" s="3"/>
      <c r="D15" s="2">
        <f>'[1]32'!D23</f>
        <v>35010200012</v>
      </c>
      <c r="E15" s="3" t="str">
        <f>'[1]9'!E20</f>
        <v>Kedungbendo</v>
      </c>
      <c r="F15" s="4">
        <f>'[1]21'!F23</f>
        <v>53</v>
      </c>
      <c r="G15" s="4">
        <f>'[1]21'!I23</f>
        <v>59</v>
      </c>
      <c r="H15" s="4">
        <f t="shared" si="0"/>
        <v>112</v>
      </c>
      <c r="I15" s="4">
        <f t="shared" si="1"/>
        <v>7.9499999999999993</v>
      </c>
      <c r="J15" s="4">
        <f t="shared" si="1"/>
        <v>8.85</v>
      </c>
      <c r="K15" s="4">
        <f t="shared" si="2"/>
        <v>16.799999999999997</v>
      </c>
      <c r="L15" s="5">
        <v>18</v>
      </c>
      <c r="M15" s="6">
        <f t="shared" si="3"/>
        <v>107.14285714285717</v>
      </c>
      <c r="N15" s="7">
        <v>2</v>
      </c>
      <c r="O15" s="6">
        <f t="shared" si="4"/>
        <v>11.904761904761907</v>
      </c>
      <c r="P15" s="7">
        <v>0</v>
      </c>
      <c r="Q15" s="6">
        <f t="shared" si="5"/>
        <v>0</v>
      </c>
      <c r="R15" s="5">
        <v>0</v>
      </c>
      <c r="S15" s="6">
        <f t="shared" si="6"/>
        <v>0</v>
      </c>
      <c r="T15" s="7">
        <v>1</v>
      </c>
      <c r="U15" s="6">
        <f t="shared" si="7"/>
        <v>5.9523809523809534</v>
      </c>
      <c r="V15" s="5">
        <v>0</v>
      </c>
      <c r="W15" s="6">
        <f t="shared" si="8"/>
        <v>0</v>
      </c>
      <c r="X15" s="7">
        <v>1</v>
      </c>
      <c r="Y15" s="6">
        <f t="shared" si="9"/>
        <v>5.9523809523809534</v>
      </c>
      <c r="Z15" s="4">
        <f t="shared" si="10"/>
        <v>22</v>
      </c>
      <c r="AA15" s="6">
        <f t="shared" si="11"/>
        <v>130.95238095238096</v>
      </c>
    </row>
    <row r="16" spans="1:27">
      <c r="A16" s="2">
        <v>13</v>
      </c>
      <c r="B16" s="2">
        <v>350107</v>
      </c>
      <c r="C16" s="3" t="s">
        <v>23</v>
      </c>
      <c r="D16" s="2">
        <f>'[1]32'!D24</f>
        <v>35010200013</v>
      </c>
      <c r="E16" s="3" t="str">
        <f>'[1]9'!E21</f>
        <v>Nawangan</v>
      </c>
      <c r="F16" s="4">
        <f>'[1]21'!F24</f>
        <v>174</v>
      </c>
      <c r="G16" s="4">
        <f>'[1]21'!I24</f>
        <v>168</v>
      </c>
      <c r="H16" s="4">
        <f t="shared" si="0"/>
        <v>342</v>
      </c>
      <c r="I16" s="4">
        <f t="shared" si="1"/>
        <v>26.099999999999998</v>
      </c>
      <c r="J16" s="4">
        <f t="shared" si="1"/>
        <v>25.2</v>
      </c>
      <c r="K16" s="4">
        <f t="shared" si="2"/>
        <v>51.3</v>
      </c>
      <c r="L16" s="5">
        <v>25</v>
      </c>
      <c r="M16" s="6">
        <f t="shared" si="3"/>
        <v>48.732943469785575</v>
      </c>
      <c r="N16" s="7">
        <v>9</v>
      </c>
      <c r="O16" s="6">
        <f t="shared" si="4"/>
        <v>17.543859649122808</v>
      </c>
      <c r="P16" s="7">
        <v>0</v>
      </c>
      <c r="Q16" s="6">
        <f t="shared" si="5"/>
        <v>0</v>
      </c>
      <c r="R16" s="5">
        <v>0</v>
      </c>
      <c r="S16" s="6">
        <f t="shared" si="6"/>
        <v>0</v>
      </c>
      <c r="T16" s="7">
        <v>0</v>
      </c>
      <c r="U16" s="6">
        <f t="shared" si="7"/>
        <v>0</v>
      </c>
      <c r="V16" s="5">
        <v>0</v>
      </c>
      <c r="W16" s="6">
        <f t="shared" si="8"/>
        <v>0</v>
      </c>
      <c r="X16" s="7">
        <v>0</v>
      </c>
      <c r="Y16" s="6">
        <f t="shared" si="9"/>
        <v>0</v>
      </c>
      <c r="Z16" s="4">
        <f t="shared" si="10"/>
        <v>34</v>
      </c>
      <c r="AA16" s="6">
        <f t="shared" si="11"/>
        <v>66.27680311890839</v>
      </c>
    </row>
    <row r="17" spans="1:27">
      <c r="A17" s="2">
        <v>14</v>
      </c>
      <c r="C17" s="3"/>
      <c r="D17" s="2">
        <f>'[1]32'!D25</f>
        <v>35010200014</v>
      </c>
      <c r="E17" s="3" t="str">
        <f>'[1]9'!E22</f>
        <v>Pakis Baru</v>
      </c>
      <c r="F17" s="4">
        <f>'[1]21'!F25</f>
        <v>152</v>
      </c>
      <c r="G17" s="4">
        <f>'[1]21'!I25</f>
        <v>149</v>
      </c>
      <c r="H17" s="4">
        <f t="shared" si="0"/>
        <v>301</v>
      </c>
      <c r="I17" s="4">
        <f t="shared" si="1"/>
        <v>22.8</v>
      </c>
      <c r="J17" s="4">
        <f t="shared" si="1"/>
        <v>22.349999999999998</v>
      </c>
      <c r="K17" s="4">
        <f t="shared" si="2"/>
        <v>45.15</v>
      </c>
      <c r="L17" s="5">
        <v>1</v>
      </c>
      <c r="M17" s="6">
        <f t="shared" si="3"/>
        <v>2.2148394241417497</v>
      </c>
      <c r="N17" s="7">
        <v>1</v>
      </c>
      <c r="O17" s="6">
        <f t="shared" si="4"/>
        <v>2.2148394241417497</v>
      </c>
      <c r="P17" s="7">
        <v>0</v>
      </c>
      <c r="Q17" s="6">
        <f t="shared" si="5"/>
        <v>0</v>
      </c>
      <c r="R17" s="5">
        <v>0</v>
      </c>
      <c r="S17" s="6">
        <f t="shared" si="6"/>
        <v>0</v>
      </c>
      <c r="T17" s="7">
        <v>0</v>
      </c>
      <c r="U17" s="6">
        <f t="shared" si="7"/>
        <v>0</v>
      </c>
      <c r="V17" s="5">
        <v>0</v>
      </c>
      <c r="W17" s="6">
        <f t="shared" si="8"/>
        <v>0</v>
      </c>
      <c r="X17" s="7">
        <v>4</v>
      </c>
      <c r="Y17" s="6">
        <f t="shared" si="9"/>
        <v>8.8593576965669989</v>
      </c>
      <c r="Z17" s="4">
        <f t="shared" si="10"/>
        <v>6</v>
      </c>
      <c r="AA17" s="6">
        <f t="shared" si="11"/>
        <v>13.2890365448505</v>
      </c>
    </row>
    <row r="18" spans="1:27">
      <c r="A18" s="2">
        <v>15</v>
      </c>
      <c r="B18" s="2">
        <v>350108</v>
      </c>
      <c r="C18" s="3" t="s">
        <v>24</v>
      </c>
      <c r="D18" s="2">
        <f>'[1]32'!D26</f>
        <v>35010200015</v>
      </c>
      <c r="E18" s="3" t="str">
        <f>'[1]9'!E23</f>
        <v>Bandar</v>
      </c>
      <c r="F18" s="4">
        <f>'[1]21'!F26</f>
        <v>112</v>
      </c>
      <c r="G18" s="4">
        <f>'[1]21'!I26</f>
        <v>116</v>
      </c>
      <c r="H18" s="4">
        <f t="shared" si="0"/>
        <v>228</v>
      </c>
      <c r="I18" s="4">
        <f t="shared" si="1"/>
        <v>16.8</v>
      </c>
      <c r="J18" s="4">
        <f t="shared" si="1"/>
        <v>17.399999999999999</v>
      </c>
      <c r="K18" s="4">
        <f t="shared" si="2"/>
        <v>34.200000000000003</v>
      </c>
      <c r="L18" s="5">
        <v>11</v>
      </c>
      <c r="M18" s="6">
        <f t="shared" si="3"/>
        <v>32.163742690058477</v>
      </c>
      <c r="N18" s="7">
        <v>0</v>
      </c>
      <c r="O18" s="6">
        <f t="shared" si="4"/>
        <v>0</v>
      </c>
      <c r="P18" s="7">
        <v>0</v>
      </c>
      <c r="Q18" s="6">
        <f t="shared" si="5"/>
        <v>0</v>
      </c>
      <c r="R18" s="5">
        <v>0</v>
      </c>
      <c r="S18" s="6">
        <f t="shared" si="6"/>
        <v>0</v>
      </c>
      <c r="T18" s="7">
        <v>1</v>
      </c>
      <c r="U18" s="6">
        <f t="shared" si="7"/>
        <v>2.9239766081871341</v>
      </c>
      <c r="V18" s="5">
        <v>0</v>
      </c>
      <c r="W18" s="6">
        <f t="shared" si="8"/>
        <v>0</v>
      </c>
      <c r="X18" s="7">
        <v>0</v>
      </c>
      <c r="Y18" s="6">
        <f t="shared" si="9"/>
        <v>0</v>
      </c>
      <c r="Z18" s="4">
        <f t="shared" si="10"/>
        <v>12</v>
      </c>
      <c r="AA18" s="6">
        <f t="shared" si="11"/>
        <v>35.087719298245609</v>
      </c>
    </row>
    <row r="19" spans="1:27">
      <c r="A19" s="2">
        <v>16</v>
      </c>
      <c r="B19" s="2"/>
      <c r="C19" s="3"/>
      <c r="D19" s="2">
        <f>'[1]32'!D27</f>
        <v>35010200016</v>
      </c>
      <c r="E19" s="3" t="str">
        <f>'[1]9'!E24</f>
        <v>Jeruk</v>
      </c>
      <c r="F19" s="4">
        <f>'[1]21'!F27</f>
        <v>124</v>
      </c>
      <c r="G19" s="4">
        <f>'[1]21'!I27</f>
        <v>131</v>
      </c>
      <c r="H19" s="4">
        <f t="shared" si="0"/>
        <v>255</v>
      </c>
      <c r="I19" s="4">
        <f t="shared" si="1"/>
        <v>18.599999999999998</v>
      </c>
      <c r="J19" s="4">
        <f t="shared" si="1"/>
        <v>19.649999999999999</v>
      </c>
      <c r="K19" s="4">
        <f t="shared" si="2"/>
        <v>38.25</v>
      </c>
      <c r="L19" s="5">
        <v>13</v>
      </c>
      <c r="M19" s="6">
        <f t="shared" si="3"/>
        <v>33.986928104575163</v>
      </c>
      <c r="N19" s="7">
        <v>1</v>
      </c>
      <c r="O19" s="6">
        <f t="shared" si="4"/>
        <v>2.6143790849673203</v>
      </c>
      <c r="P19" s="7">
        <v>0</v>
      </c>
      <c r="Q19" s="6">
        <f t="shared" si="5"/>
        <v>0</v>
      </c>
      <c r="R19" s="5">
        <v>0</v>
      </c>
      <c r="S19" s="6">
        <f t="shared" si="6"/>
        <v>0</v>
      </c>
      <c r="T19" s="7">
        <v>1</v>
      </c>
      <c r="U19" s="6">
        <f t="shared" si="7"/>
        <v>2.6143790849673203</v>
      </c>
      <c r="V19" s="5">
        <v>0</v>
      </c>
      <c r="W19" s="6">
        <f t="shared" si="8"/>
        <v>0</v>
      </c>
      <c r="X19" s="7">
        <v>0</v>
      </c>
      <c r="Y19" s="6">
        <f t="shared" si="9"/>
        <v>0</v>
      </c>
      <c r="Z19" s="4">
        <f t="shared" si="10"/>
        <v>15</v>
      </c>
      <c r="AA19" s="6">
        <f t="shared" si="11"/>
        <v>39.215686274509807</v>
      </c>
    </row>
    <row r="20" spans="1:27">
      <c r="A20" s="2">
        <v>17</v>
      </c>
      <c r="B20" s="2">
        <v>350109</v>
      </c>
      <c r="C20" s="3" t="s">
        <v>25</v>
      </c>
      <c r="D20" s="2">
        <f>'[1]32'!D28</f>
        <v>35010200017</v>
      </c>
      <c r="E20" s="3" t="str">
        <f>'[1]9'!E25</f>
        <v>Tegalombo</v>
      </c>
      <c r="F20" s="4">
        <f>'[1]21'!F28</f>
        <v>175</v>
      </c>
      <c r="G20" s="4">
        <f>'[1]21'!I28</f>
        <v>171</v>
      </c>
      <c r="H20" s="4">
        <f t="shared" si="0"/>
        <v>346</v>
      </c>
      <c r="I20" s="4">
        <f t="shared" si="1"/>
        <v>26.25</v>
      </c>
      <c r="J20" s="4">
        <f t="shared" si="1"/>
        <v>25.65</v>
      </c>
      <c r="K20" s="4">
        <f t="shared" si="2"/>
        <v>51.9</v>
      </c>
      <c r="L20" s="5">
        <v>23</v>
      </c>
      <c r="M20" s="6">
        <f t="shared" si="3"/>
        <v>44.315992292870909</v>
      </c>
      <c r="N20" s="7">
        <v>6</v>
      </c>
      <c r="O20" s="6">
        <f t="shared" si="4"/>
        <v>11.560693641618498</v>
      </c>
      <c r="P20" s="7">
        <v>0</v>
      </c>
      <c r="Q20" s="6">
        <f t="shared" si="5"/>
        <v>0</v>
      </c>
      <c r="R20" s="5">
        <v>0</v>
      </c>
      <c r="S20" s="6">
        <f t="shared" si="6"/>
        <v>0</v>
      </c>
      <c r="T20" s="7">
        <v>2</v>
      </c>
      <c r="U20" s="6">
        <f t="shared" si="7"/>
        <v>3.8535645472061661</v>
      </c>
      <c r="V20" s="5">
        <v>0</v>
      </c>
      <c r="W20" s="6">
        <f t="shared" si="8"/>
        <v>0</v>
      </c>
      <c r="X20" s="7">
        <v>0</v>
      </c>
      <c r="Y20" s="6">
        <f t="shared" si="9"/>
        <v>0</v>
      </c>
      <c r="Z20" s="4">
        <f t="shared" si="10"/>
        <v>31</v>
      </c>
      <c r="AA20" s="6">
        <f t="shared" si="11"/>
        <v>59.73025048169557</v>
      </c>
    </row>
    <row r="21" spans="1:27">
      <c r="A21" s="2">
        <v>18</v>
      </c>
      <c r="B21" s="2"/>
      <c r="C21" s="3"/>
      <c r="D21" s="2">
        <f>'[1]32'!D29</f>
        <v>35010200018</v>
      </c>
      <c r="E21" s="11" t="s">
        <v>32</v>
      </c>
      <c r="F21" s="11">
        <v>93</v>
      </c>
      <c r="G21" s="11">
        <v>105</v>
      </c>
      <c r="H21" s="4">
        <f t="shared" si="0"/>
        <v>198</v>
      </c>
      <c r="I21" s="4">
        <f t="shared" si="1"/>
        <v>13.95</v>
      </c>
      <c r="J21" s="4">
        <f t="shared" si="1"/>
        <v>15.75</v>
      </c>
      <c r="K21" s="4">
        <f t="shared" si="2"/>
        <v>29.7</v>
      </c>
      <c r="L21" s="5">
        <v>4</v>
      </c>
      <c r="M21" s="6">
        <f t="shared" si="3"/>
        <v>13.468013468013467</v>
      </c>
      <c r="N21" s="7">
        <v>0</v>
      </c>
      <c r="O21" s="6">
        <f t="shared" si="4"/>
        <v>0</v>
      </c>
      <c r="P21" s="7">
        <v>0</v>
      </c>
      <c r="Q21" s="6">
        <f t="shared" si="5"/>
        <v>0</v>
      </c>
      <c r="R21" s="5">
        <v>0</v>
      </c>
      <c r="S21" s="6">
        <f t="shared" si="6"/>
        <v>0</v>
      </c>
      <c r="T21" s="7">
        <v>0</v>
      </c>
      <c r="U21" s="6">
        <f t="shared" si="7"/>
        <v>0</v>
      </c>
      <c r="V21" s="5">
        <v>0</v>
      </c>
      <c r="W21" s="6">
        <f t="shared" si="8"/>
        <v>0</v>
      </c>
      <c r="X21" s="7">
        <v>0</v>
      </c>
      <c r="Y21" s="6">
        <f t="shared" si="9"/>
        <v>0</v>
      </c>
      <c r="Z21" s="4">
        <f t="shared" si="10"/>
        <v>4</v>
      </c>
      <c r="AA21" s="6">
        <f t="shared" si="11"/>
        <v>13.468013468013467</v>
      </c>
    </row>
    <row r="22" spans="1:27">
      <c r="A22" s="2">
        <v>19</v>
      </c>
      <c r="B22" s="2">
        <v>350110</v>
      </c>
      <c r="C22" s="3" t="s">
        <v>29</v>
      </c>
      <c r="D22" s="2">
        <f>'[1]32'!D30</f>
        <v>35010200019</v>
      </c>
      <c r="E22" s="11" t="s">
        <v>29</v>
      </c>
      <c r="F22" s="11">
        <v>391</v>
      </c>
      <c r="G22" s="11">
        <v>357</v>
      </c>
      <c r="H22" s="4">
        <f t="shared" si="0"/>
        <v>748</v>
      </c>
      <c r="I22" s="4">
        <f t="shared" si="1"/>
        <v>58.65</v>
      </c>
      <c r="J22" s="4">
        <f t="shared" si="1"/>
        <v>53.55</v>
      </c>
      <c r="K22" s="4">
        <f t="shared" si="2"/>
        <v>112.19999999999999</v>
      </c>
      <c r="L22" s="5">
        <v>30</v>
      </c>
      <c r="M22" s="6">
        <f t="shared" si="3"/>
        <v>26.737967914438503</v>
      </c>
      <c r="N22" s="7">
        <v>10</v>
      </c>
      <c r="O22" s="6">
        <f t="shared" si="4"/>
        <v>8.9126559714795022</v>
      </c>
      <c r="P22" s="7">
        <v>0</v>
      </c>
      <c r="Q22" s="6">
        <f t="shared" si="5"/>
        <v>0</v>
      </c>
      <c r="R22" s="5">
        <v>0</v>
      </c>
      <c r="S22" s="6">
        <f t="shared" si="6"/>
        <v>0</v>
      </c>
      <c r="T22" s="7">
        <v>2</v>
      </c>
      <c r="U22" s="6">
        <f t="shared" si="7"/>
        <v>1.7825311942959003</v>
      </c>
      <c r="V22" s="5">
        <v>0</v>
      </c>
      <c r="W22" s="6">
        <f t="shared" si="8"/>
        <v>0</v>
      </c>
      <c r="X22" s="7">
        <v>0</v>
      </c>
      <c r="Y22" s="6">
        <f t="shared" si="9"/>
        <v>0</v>
      </c>
      <c r="Z22" s="4">
        <f t="shared" si="10"/>
        <v>42</v>
      </c>
      <c r="AA22" s="6">
        <f t="shared" si="11"/>
        <v>37.433155080213908</v>
      </c>
    </row>
    <row r="23" spans="1:27">
      <c r="A23" s="2">
        <v>20</v>
      </c>
      <c r="B23" s="2"/>
      <c r="C23" s="3"/>
      <c r="D23" s="2">
        <f>'[1]32'!D31</f>
        <v>35010200020</v>
      </c>
      <c r="E23" s="11" t="s">
        <v>33</v>
      </c>
      <c r="F23" s="11">
        <v>201</v>
      </c>
      <c r="G23" s="11">
        <v>189</v>
      </c>
      <c r="H23" s="4">
        <f t="shared" si="0"/>
        <v>390</v>
      </c>
      <c r="I23" s="4">
        <f t="shared" si="1"/>
        <v>30.15</v>
      </c>
      <c r="J23" s="4">
        <f t="shared" si="1"/>
        <v>28.349999999999998</v>
      </c>
      <c r="K23" s="4">
        <f t="shared" si="2"/>
        <v>58.5</v>
      </c>
      <c r="L23" s="5">
        <v>12</v>
      </c>
      <c r="M23" s="6">
        <f t="shared" si="3"/>
        <v>20.512820512820511</v>
      </c>
      <c r="N23" s="7">
        <v>1</v>
      </c>
      <c r="O23" s="6">
        <f t="shared" si="4"/>
        <v>1.7094017094017095</v>
      </c>
      <c r="P23" s="7">
        <v>0</v>
      </c>
      <c r="Q23" s="6">
        <f t="shared" si="5"/>
        <v>0</v>
      </c>
      <c r="R23" s="5">
        <v>0</v>
      </c>
      <c r="S23" s="6">
        <f t="shared" si="6"/>
        <v>0</v>
      </c>
      <c r="T23" s="7">
        <v>0</v>
      </c>
      <c r="U23" s="6">
        <f t="shared" si="7"/>
        <v>0</v>
      </c>
      <c r="V23" s="5">
        <v>0</v>
      </c>
      <c r="W23" s="6">
        <f t="shared" si="8"/>
        <v>0</v>
      </c>
      <c r="X23" s="7">
        <v>0</v>
      </c>
      <c r="Y23" s="6">
        <f t="shared" si="9"/>
        <v>0</v>
      </c>
      <c r="Z23" s="4">
        <f t="shared" si="10"/>
        <v>13</v>
      </c>
      <c r="AA23" s="6">
        <f t="shared" si="11"/>
        <v>22.222222222222221</v>
      </c>
    </row>
    <row r="24" spans="1:27">
      <c r="A24" s="2">
        <v>21</v>
      </c>
      <c r="B24" s="2">
        <v>350111</v>
      </c>
      <c r="C24" s="3" t="s">
        <v>30</v>
      </c>
      <c r="D24" s="2">
        <f>'[1]32'!D32</f>
        <v>35010200021</v>
      </c>
      <c r="E24" s="11" t="s">
        <v>30</v>
      </c>
      <c r="F24" s="11">
        <v>202</v>
      </c>
      <c r="G24" s="11">
        <v>186</v>
      </c>
      <c r="H24" s="4">
        <f t="shared" si="0"/>
        <v>388</v>
      </c>
      <c r="I24" s="4">
        <f t="shared" si="1"/>
        <v>30.299999999999997</v>
      </c>
      <c r="J24" s="4">
        <f t="shared" si="1"/>
        <v>27.9</v>
      </c>
      <c r="K24" s="4">
        <f t="shared" si="2"/>
        <v>58.199999999999996</v>
      </c>
      <c r="L24" s="5">
        <v>8</v>
      </c>
      <c r="M24" s="6">
        <f t="shared" si="3"/>
        <v>13.745704467353953</v>
      </c>
      <c r="N24" s="7">
        <v>0</v>
      </c>
      <c r="O24" s="6">
        <f t="shared" si="4"/>
        <v>0</v>
      </c>
      <c r="P24" s="7">
        <v>0</v>
      </c>
      <c r="Q24" s="6">
        <f t="shared" si="5"/>
        <v>0</v>
      </c>
      <c r="R24" s="5">
        <v>0</v>
      </c>
      <c r="S24" s="6">
        <f t="shared" si="6"/>
        <v>0</v>
      </c>
      <c r="T24" s="7">
        <v>0</v>
      </c>
      <c r="U24" s="6">
        <f t="shared" si="7"/>
        <v>0</v>
      </c>
      <c r="V24" s="5">
        <v>0</v>
      </c>
      <c r="W24" s="6">
        <f t="shared" si="8"/>
        <v>0</v>
      </c>
      <c r="X24" s="7">
        <v>0</v>
      </c>
      <c r="Y24" s="6">
        <f t="shared" si="9"/>
        <v>0</v>
      </c>
      <c r="Z24" s="4">
        <f t="shared" si="10"/>
        <v>8</v>
      </c>
      <c r="AA24" s="6">
        <f t="shared" si="11"/>
        <v>13.745704467353953</v>
      </c>
    </row>
    <row r="25" spans="1:27">
      <c r="A25" s="2">
        <v>22</v>
      </c>
      <c r="B25" s="2"/>
      <c r="C25" s="3"/>
      <c r="D25" s="2">
        <f>'[1]32'!D33</f>
        <v>35010200022</v>
      </c>
      <c r="E25" s="11" t="s">
        <v>34</v>
      </c>
      <c r="F25" s="11">
        <v>101</v>
      </c>
      <c r="G25" s="11">
        <v>84</v>
      </c>
      <c r="H25" s="4">
        <f t="shared" si="0"/>
        <v>185</v>
      </c>
      <c r="I25" s="4">
        <f t="shared" si="1"/>
        <v>15.149999999999999</v>
      </c>
      <c r="J25" s="4">
        <f t="shared" si="1"/>
        <v>12.6</v>
      </c>
      <c r="K25" s="4">
        <f t="shared" si="2"/>
        <v>27.75</v>
      </c>
      <c r="L25" s="5">
        <v>14</v>
      </c>
      <c r="M25" s="6">
        <f t="shared" si="3"/>
        <v>50.450450450450447</v>
      </c>
      <c r="N25" s="7">
        <v>4</v>
      </c>
      <c r="O25" s="6">
        <f t="shared" si="4"/>
        <v>14.414414414414415</v>
      </c>
      <c r="P25" s="7">
        <v>0</v>
      </c>
      <c r="Q25" s="6">
        <f t="shared" si="5"/>
        <v>0</v>
      </c>
      <c r="R25" s="5">
        <v>0</v>
      </c>
      <c r="S25" s="6">
        <f t="shared" si="6"/>
        <v>0</v>
      </c>
      <c r="T25" s="7">
        <v>0</v>
      </c>
      <c r="U25" s="6">
        <f t="shared" si="7"/>
        <v>0</v>
      </c>
      <c r="V25" s="5">
        <v>0</v>
      </c>
      <c r="W25" s="6">
        <f t="shared" si="8"/>
        <v>0</v>
      </c>
      <c r="X25" s="7">
        <v>2</v>
      </c>
      <c r="Y25" s="6">
        <f t="shared" si="9"/>
        <v>7.2072072072072073</v>
      </c>
      <c r="Z25" s="4">
        <f t="shared" si="10"/>
        <v>20</v>
      </c>
      <c r="AA25" s="6">
        <f t="shared" si="11"/>
        <v>72.072072072072075</v>
      </c>
    </row>
    <row r="26" spans="1:27">
      <c r="A26" s="2">
        <v>23</v>
      </c>
      <c r="B26" s="2">
        <v>350112</v>
      </c>
      <c r="C26" s="3" t="s">
        <v>31</v>
      </c>
      <c r="D26" s="2">
        <f>'[1]32'!D34</f>
        <v>35010200023</v>
      </c>
      <c r="E26" s="11" t="s">
        <v>31</v>
      </c>
      <c r="F26" s="11">
        <v>105</v>
      </c>
      <c r="G26" s="11">
        <v>115</v>
      </c>
      <c r="H26" s="4">
        <f t="shared" si="0"/>
        <v>220</v>
      </c>
      <c r="I26" s="4">
        <f t="shared" si="1"/>
        <v>15.75</v>
      </c>
      <c r="J26" s="4">
        <f t="shared" si="1"/>
        <v>17.25</v>
      </c>
      <c r="K26" s="4">
        <f t="shared" si="2"/>
        <v>33</v>
      </c>
      <c r="L26" s="5">
        <v>8</v>
      </c>
      <c r="M26" s="6">
        <f t="shared" si="3"/>
        <v>24.242424242424242</v>
      </c>
      <c r="N26" s="7">
        <v>0</v>
      </c>
      <c r="O26" s="6">
        <f t="shared" si="4"/>
        <v>0</v>
      </c>
      <c r="P26" s="7">
        <v>0</v>
      </c>
      <c r="Q26" s="6">
        <f t="shared" si="5"/>
        <v>0</v>
      </c>
      <c r="R26" s="5">
        <v>0</v>
      </c>
      <c r="S26" s="6">
        <f t="shared" si="6"/>
        <v>0</v>
      </c>
      <c r="T26" s="7">
        <v>2</v>
      </c>
      <c r="U26" s="6">
        <f t="shared" si="7"/>
        <v>6.0606060606060606</v>
      </c>
      <c r="V26" s="5">
        <v>0</v>
      </c>
      <c r="W26" s="6">
        <f t="shared" si="8"/>
        <v>0</v>
      </c>
      <c r="X26" s="7">
        <v>0</v>
      </c>
      <c r="Y26" s="6">
        <f t="shared" si="9"/>
        <v>0</v>
      </c>
      <c r="Z26" s="4">
        <f t="shared" si="10"/>
        <v>10</v>
      </c>
      <c r="AA26" s="6">
        <f t="shared" si="11"/>
        <v>30.303030303030305</v>
      </c>
    </row>
    <row r="27" spans="1:27">
      <c r="A27" s="2">
        <v>24</v>
      </c>
      <c r="B27" s="2"/>
      <c r="C27" s="3"/>
      <c r="D27" s="2">
        <f>'[1]32'!D35</f>
        <v>35010200024</v>
      </c>
      <c r="E27" s="11" t="s">
        <v>35</v>
      </c>
      <c r="F27" s="11">
        <v>89</v>
      </c>
      <c r="G27" s="11">
        <v>100</v>
      </c>
      <c r="H27" s="4">
        <f t="shared" si="0"/>
        <v>189</v>
      </c>
      <c r="I27" s="4">
        <f t="shared" si="1"/>
        <v>13.35</v>
      </c>
      <c r="J27" s="4">
        <f t="shared" si="1"/>
        <v>15</v>
      </c>
      <c r="K27" s="4">
        <f t="shared" si="2"/>
        <v>28.35</v>
      </c>
      <c r="L27" s="5">
        <v>4</v>
      </c>
      <c r="M27" s="6">
        <f t="shared" si="3"/>
        <v>14.109347442680775</v>
      </c>
      <c r="N27" s="7">
        <v>0</v>
      </c>
      <c r="O27" s="6">
        <f t="shared" si="4"/>
        <v>0</v>
      </c>
      <c r="P27" s="7">
        <v>0</v>
      </c>
      <c r="Q27" s="6">
        <f t="shared" si="5"/>
        <v>0</v>
      </c>
      <c r="R27" s="5">
        <v>0</v>
      </c>
      <c r="S27" s="6">
        <f t="shared" si="6"/>
        <v>0</v>
      </c>
      <c r="T27" s="7">
        <v>0</v>
      </c>
      <c r="U27" s="6">
        <f t="shared" si="7"/>
        <v>0</v>
      </c>
      <c r="V27" s="5">
        <v>0</v>
      </c>
      <c r="W27" s="6">
        <f t="shared" si="8"/>
        <v>0</v>
      </c>
      <c r="X27" s="7">
        <v>0</v>
      </c>
      <c r="Y27" s="6">
        <f t="shared" si="9"/>
        <v>0</v>
      </c>
      <c r="Z27" s="4">
        <f t="shared" si="10"/>
        <v>4</v>
      </c>
      <c r="AA27" s="6">
        <f t="shared" si="11"/>
        <v>14.109347442680775</v>
      </c>
    </row>
    <row r="28" spans="1:27">
      <c r="A28" s="13" t="s">
        <v>19</v>
      </c>
      <c r="B28" s="13"/>
      <c r="C28" s="13"/>
      <c r="D28" s="13"/>
      <c r="E28" s="13"/>
      <c r="F28" s="8">
        <f>SUM(F4:F27)</f>
        <v>3495</v>
      </c>
      <c r="G28" s="8">
        <f>SUM(G4:G27)</f>
        <v>3364</v>
      </c>
      <c r="H28" s="12">
        <v>6859</v>
      </c>
      <c r="I28" s="11">
        <v>524</v>
      </c>
      <c r="J28" s="12">
        <f>SUM(J4:J27)</f>
        <v>504.59999999999997</v>
      </c>
      <c r="K28" s="12">
        <v>1029</v>
      </c>
      <c r="L28" s="8">
        <f t="shared" ref="L28" si="12">SUM(L4:L27)</f>
        <v>317</v>
      </c>
      <c r="M28" s="9">
        <f t="shared" si="3"/>
        <v>30.806608357628768</v>
      </c>
      <c r="N28" s="10">
        <f>SUM(N4:N27)</f>
        <v>77</v>
      </c>
      <c r="O28" s="9">
        <f t="shared" si="4"/>
        <v>7.4829931972789119</v>
      </c>
      <c r="P28" s="10">
        <f>SUM(P4:P27)</f>
        <v>1</v>
      </c>
      <c r="Q28" s="9">
        <f t="shared" si="5"/>
        <v>9.718172983479105E-2</v>
      </c>
      <c r="R28" s="8">
        <f>SUM(R4:R27)</f>
        <v>0</v>
      </c>
      <c r="S28" s="9">
        <f t="shared" si="6"/>
        <v>0</v>
      </c>
      <c r="T28" s="10">
        <f>SUM(T4:T27)</f>
        <v>10</v>
      </c>
      <c r="U28" s="9">
        <f t="shared" si="7"/>
        <v>0.97181729834791064</v>
      </c>
      <c r="V28" s="8">
        <f>SUM(V4:V27)</f>
        <v>0</v>
      </c>
      <c r="W28" s="9">
        <f t="shared" si="8"/>
        <v>0</v>
      </c>
      <c r="X28" s="10">
        <f>SUM(X4:X27)</f>
        <v>9</v>
      </c>
      <c r="Y28" s="9">
        <f t="shared" si="9"/>
        <v>0.87463556851311952</v>
      </c>
      <c r="Z28" s="8">
        <f>SUM(Z4:Z27)</f>
        <v>414</v>
      </c>
      <c r="AA28" s="9">
        <f t="shared" si="11"/>
        <v>40.233236151603499</v>
      </c>
    </row>
  </sheetData>
  <mergeCells count="17">
    <mergeCell ref="F1:H2"/>
    <mergeCell ref="A28:E28"/>
    <mergeCell ref="I1:K2"/>
    <mergeCell ref="L1:AA1"/>
    <mergeCell ref="L2:M2"/>
    <mergeCell ref="N2:O2"/>
    <mergeCell ref="P2:Q2"/>
    <mergeCell ref="R2:S2"/>
    <mergeCell ref="T2:U2"/>
    <mergeCell ref="V2:W2"/>
    <mergeCell ref="X2:Y2"/>
    <mergeCell ref="Z2:AA2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2025-07-09T12:25:02Z</dcterms:created>
  <dcterms:modified xsi:type="dcterms:W3CDTF">2025-07-10T02:46:13Z</dcterms:modified>
</cp:coreProperties>
</file>