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NFO 4/"/>
    </mc:Choice>
  </mc:AlternateContent>
  <xr:revisionPtr revIDLastSave="6" documentId="8_{38839F65-320B-44A0-83E3-FE2B16638A8D}" xr6:coauthVersionLast="47" xr6:coauthVersionMax="47" xr10:uidLastSave="{D37254FB-B8CB-4922-9F4E-AD66695943C0}"/>
  <bookViews>
    <workbookView xWindow="-105" yWindow="0" windowWidth="14610" windowHeight="15585" xr2:uid="{BECD0FBB-11BB-4714-87C0-F44788F2CA8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7" i="1" l="1"/>
  <c r="AF23" i="1"/>
  <c r="AD28" i="1"/>
  <c r="AD27" i="1"/>
  <c r="AD26" i="1"/>
  <c r="AD25" i="1"/>
  <c r="AD24" i="1"/>
  <c r="AD23" i="1"/>
  <c r="AB28" i="1"/>
  <c r="AB27" i="1"/>
  <c r="AB26" i="1"/>
  <c r="AB25" i="1"/>
  <c r="AB24" i="1"/>
  <c r="AB23" i="1"/>
  <c r="AB6" i="1"/>
  <c r="X28" i="1"/>
  <c r="X27" i="1"/>
  <c r="X26" i="1"/>
  <c r="X25" i="1"/>
  <c r="X24" i="1"/>
  <c r="X23" i="1"/>
  <c r="V28" i="1"/>
  <c r="V27" i="1"/>
  <c r="V26" i="1"/>
  <c r="V25" i="1"/>
  <c r="V24" i="1"/>
  <c r="V23" i="1"/>
  <c r="R28" i="1"/>
  <c r="R27" i="1"/>
  <c r="R26" i="1"/>
  <c r="R25" i="1"/>
  <c r="R24" i="1"/>
  <c r="R23" i="1"/>
  <c r="P28" i="1"/>
  <c r="P27" i="1"/>
  <c r="P26" i="1"/>
  <c r="P25" i="1"/>
  <c r="P24" i="1"/>
  <c r="P23" i="1"/>
  <c r="L28" i="1"/>
  <c r="L27" i="1"/>
  <c r="L26" i="1"/>
  <c r="L25" i="1"/>
  <c r="L24" i="1"/>
  <c r="L23" i="1"/>
  <c r="J28" i="1"/>
  <c r="J27" i="1"/>
  <c r="J26" i="1"/>
  <c r="J25" i="1"/>
  <c r="J24" i="1"/>
  <c r="J23" i="1"/>
  <c r="H23" i="1"/>
  <c r="H24" i="1"/>
  <c r="H25" i="1"/>
  <c r="H26" i="1"/>
  <c r="H27" i="1"/>
  <c r="H28" i="1"/>
  <c r="D23" i="1"/>
  <c r="D24" i="1"/>
  <c r="D25" i="1"/>
  <c r="D26" i="1"/>
  <c r="D27" i="1"/>
  <c r="D28" i="1"/>
  <c r="E5" i="1"/>
  <c r="AC29" i="1"/>
  <c r="AA29" i="1"/>
  <c r="W29" i="1"/>
  <c r="U29" i="1"/>
  <c r="Q29" i="1"/>
  <c r="O29" i="1"/>
  <c r="K29" i="1"/>
  <c r="I29" i="1"/>
  <c r="AE28" i="1"/>
  <c r="AF28" i="1" s="1"/>
  <c r="Y28" i="1"/>
  <c r="S28" i="1"/>
  <c r="M28" i="1"/>
  <c r="G22" i="1"/>
  <c r="X22" i="1" s="1"/>
  <c r="F22" i="1"/>
  <c r="J22" i="1" s="1"/>
  <c r="E22" i="1"/>
  <c r="D22" i="1"/>
  <c r="AE27" i="1"/>
  <c r="Y27" i="1"/>
  <c r="S27" i="1"/>
  <c r="M27" i="1"/>
  <c r="N27" i="1" s="1"/>
  <c r="G21" i="1"/>
  <c r="AD21" i="1" s="1"/>
  <c r="F21" i="1"/>
  <c r="V21" i="1" s="1"/>
  <c r="E21" i="1"/>
  <c r="D21" i="1"/>
  <c r="C21" i="1"/>
  <c r="B21" i="1"/>
  <c r="AE26" i="1"/>
  <c r="AF26" i="1" s="1"/>
  <c r="Y26" i="1"/>
  <c r="S26" i="1"/>
  <c r="M26" i="1"/>
  <c r="G20" i="1"/>
  <c r="R20" i="1" s="1"/>
  <c r="F20" i="1"/>
  <c r="AB20" i="1" s="1"/>
  <c r="E20" i="1"/>
  <c r="D20" i="1"/>
  <c r="AE25" i="1"/>
  <c r="AF25" i="1" s="1"/>
  <c r="Y25" i="1"/>
  <c r="S25" i="1"/>
  <c r="M25" i="1"/>
  <c r="N25" i="1" s="1"/>
  <c r="G19" i="1"/>
  <c r="X19" i="1" s="1"/>
  <c r="F19" i="1"/>
  <c r="J19" i="1" s="1"/>
  <c r="E19" i="1"/>
  <c r="D19" i="1"/>
  <c r="C19" i="1"/>
  <c r="B19" i="1"/>
  <c r="AE24" i="1"/>
  <c r="AF24" i="1" s="1"/>
  <c r="Y24" i="1"/>
  <c r="S24" i="1"/>
  <c r="M24" i="1"/>
  <c r="G18" i="1"/>
  <c r="AD18" i="1" s="1"/>
  <c r="F18" i="1"/>
  <c r="AB18" i="1" s="1"/>
  <c r="E18" i="1"/>
  <c r="D18" i="1"/>
  <c r="AE23" i="1"/>
  <c r="Y23" i="1"/>
  <c r="S23" i="1"/>
  <c r="M23" i="1"/>
  <c r="N23" i="1" s="1"/>
  <c r="G17" i="1"/>
  <c r="AD17" i="1" s="1"/>
  <c r="F17" i="1"/>
  <c r="P17" i="1" s="1"/>
  <c r="E17" i="1"/>
  <c r="D17" i="1"/>
  <c r="C17" i="1"/>
  <c r="B17" i="1"/>
  <c r="AE22" i="1"/>
  <c r="Y22" i="1"/>
  <c r="S22" i="1"/>
  <c r="M22" i="1"/>
  <c r="G16" i="1"/>
  <c r="X16" i="1" s="1"/>
  <c r="F16" i="1"/>
  <c r="AB16" i="1" s="1"/>
  <c r="E16" i="1"/>
  <c r="D16" i="1"/>
  <c r="AE21" i="1"/>
  <c r="Y21" i="1"/>
  <c r="S21" i="1"/>
  <c r="M21" i="1"/>
  <c r="G15" i="1"/>
  <c r="X15" i="1" s="1"/>
  <c r="F15" i="1"/>
  <c r="P15" i="1" s="1"/>
  <c r="E15" i="1"/>
  <c r="D15" i="1"/>
  <c r="C15" i="1"/>
  <c r="B15" i="1"/>
  <c r="AE20" i="1"/>
  <c r="Y20" i="1"/>
  <c r="S20" i="1"/>
  <c r="M20" i="1"/>
  <c r="G14" i="1"/>
  <c r="X14" i="1" s="1"/>
  <c r="F14" i="1"/>
  <c r="P14" i="1" s="1"/>
  <c r="E14" i="1"/>
  <c r="D14" i="1"/>
  <c r="AE19" i="1"/>
  <c r="Y19" i="1"/>
  <c r="S19" i="1"/>
  <c r="M19" i="1"/>
  <c r="G13" i="1"/>
  <c r="AD13" i="1" s="1"/>
  <c r="F13" i="1"/>
  <c r="P13" i="1" s="1"/>
  <c r="E13" i="1"/>
  <c r="D13" i="1"/>
  <c r="C13" i="1"/>
  <c r="B13" i="1"/>
  <c r="AE18" i="1"/>
  <c r="Y18" i="1"/>
  <c r="S18" i="1"/>
  <c r="M18" i="1"/>
  <c r="G12" i="1"/>
  <c r="R12" i="1" s="1"/>
  <c r="F12" i="1"/>
  <c r="AB12" i="1" s="1"/>
  <c r="E12" i="1"/>
  <c r="D12" i="1"/>
  <c r="AE17" i="1"/>
  <c r="Y17" i="1"/>
  <c r="S17" i="1"/>
  <c r="M17" i="1"/>
  <c r="G11" i="1"/>
  <c r="X11" i="1" s="1"/>
  <c r="F11" i="1"/>
  <c r="P11" i="1" s="1"/>
  <c r="E11" i="1"/>
  <c r="D11" i="1"/>
  <c r="C11" i="1"/>
  <c r="B11" i="1"/>
  <c r="AE16" i="1"/>
  <c r="Y16" i="1"/>
  <c r="S16" i="1"/>
  <c r="M16" i="1"/>
  <c r="G10" i="1"/>
  <c r="AD10" i="1" s="1"/>
  <c r="F10" i="1"/>
  <c r="AB10" i="1" s="1"/>
  <c r="E10" i="1"/>
  <c r="D10" i="1"/>
  <c r="AE15" i="1"/>
  <c r="Y15" i="1"/>
  <c r="S15" i="1"/>
  <c r="M15" i="1"/>
  <c r="G9" i="1"/>
  <c r="AD9" i="1" s="1"/>
  <c r="F9" i="1"/>
  <c r="P9" i="1" s="1"/>
  <c r="E9" i="1"/>
  <c r="D9" i="1"/>
  <c r="C9" i="1"/>
  <c r="B9" i="1"/>
  <c r="AE14" i="1"/>
  <c r="Y14" i="1"/>
  <c r="S14" i="1"/>
  <c r="M14" i="1"/>
  <c r="G8" i="1"/>
  <c r="X8" i="1" s="1"/>
  <c r="F8" i="1"/>
  <c r="AB8" i="1" s="1"/>
  <c r="E8" i="1"/>
  <c r="D8" i="1"/>
  <c r="AE13" i="1"/>
  <c r="Y13" i="1"/>
  <c r="S13" i="1"/>
  <c r="M13" i="1"/>
  <c r="G7" i="1"/>
  <c r="X7" i="1" s="1"/>
  <c r="F7" i="1"/>
  <c r="P7" i="1" s="1"/>
  <c r="E7" i="1"/>
  <c r="D7" i="1"/>
  <c r="C7" i="1"/>
  <c r="B7" i="1"/>
  <c r="AE12" i="1"/>
  <c r="Y12" i="1"/>
  <c r="S12" i="1"/>
  <c r="M12" i="1"/>
  <c r="G6" i="1"/>
  <c r="X6" i="1" s="1"/>
  <c r="F6" i="1"/>
  <c r="J6" i="1" s="1"/>
  <c r="E6" i="1"/>
  <c r="D6" i="1"/>
  <c r="AE11" i="1"/>
  <c r="Y11" i="1"/>
  <c r="S11" i="1"/>
  <c r="M11" i="1"/>
  <c r="G5" i="1"/>
  <c r="AD5" i="1" s="1"/>
  <c r="F5" i="1"/>
  <c r="J5" i="1" s="1"/>
  <c r="D5" i="1"/>
  <c r="C5" i="1"/>
  <c r="B5" i="1"/>
  <c r="AE10" i="1"/>
  <c r="Y10" i="1"/>
  <c r="S10" i="1"/>
  <c r="M10" i="1"/>
  <c r="AE9" i="1"/>
  <c r="Y9" i="1"/>
  <c r="S9" i="1"/>
  <c r="M9" i="1"/>
  <c r="AE8" i="1"/>
  <c r="Y8" i="1"/>
  <c r="S8" i="1"/>
  <c r="M8" i="1"/>
  <c r="AE7" i="1"/>
  <c r="Y7" i="1"/>
  <c r="S7" i="1"/>
  <c r="M7" i="1"/>
  <c r="AE6" i="1"/>
  <c r="Y6" i="1"/>
  <c r="S6" i="1"/>
  <c r="M6" i="1"/>
  <c r="AE5" i="1"/>
  <c r="Y5" i="1"/>
  <c r="S5" i="1"/>
  <c r="M5" i="1"/>
  <c r="AD22" i="1" l="1"/>
  <c r="F29" i="1"/>
  <c r="J29" i="1" s="1"/>
  <c r="AD6" i="1"/>
  <c r="G29" i="1"/>
  <c r="L29" i="1" s="1"/>
  <c r="AB22" i="1"/>
  <c r="AD14" i="1"/>
  <c r="AD7" i="1"/>
  <c r="AD11" i="1"/>
  <c r="AD15" i="1"/>
  <c r="AD19" i="1"/>
  <c r="Z28" i="1"/>
  <c r="Z24" i="1"/>
  <c r="AB14" i="1"/>
  <c r="AD8" i="1"/>
  <c r="AD12" i="1"/>
  <c r="AD16" i="1"/>
  <c r="AD20" i="1"/>
  <c r="Z25" i="1"/>
  <c r="Z26" i="1"/>
  <c r="Z27" i="1"/>
  <c r="Z23" i="1"/>
  <c r="AB7" i="1"/>
  <c r="AB11" i="1"/>
  <c r="AB15" i="1"/>
  <c r="AB19" i="1"/>
  <c r="AB5" i="1"/>
  <c r="AB9" i="1"/>
  <c r="AB13" i="1"/>
  <c r="AB17" i="1"/>
  <c r="AB21" i="1"/>
  <c r="X10" i="1"/>
  <c r="X18" i="1"/>
  <c r="X12" i="1"/>
  <c r="X20" i="1"/>
  <c r="X5" i="1"/>
  <c r="X9" i="1"/>
  <c r="X13" i="1"/>
  <c r="X17" i="1"/>
  <c r="X21" i="1"/>
  <c r="V14" i="1"/>
  <c r="T25" i="1"/>
  <c r="V7" i="1"/>
  <c r="V11" i="1"/>
  <c r="V15" i="1"/>
  <c r="V19" i="1"/>
  <c r="V22" i="1"/>
  <c r="T23" i="1"/>
  <c r="V8" i="1"/>
  <c r="V12" i="1"/>
  <c r="V16" i="1"/>
  <c r="V20" i="1"/>
  <c r="V6" i="1"/>
  <c r="V10" i="1"/>
  <c r="V18" i="1"/>
  <c r="V5" i="1"/>
  <c r="V9" i="1"/>
  <c r="V13" i="1"/>
  <c r="V17" i="1"/>
  <c r="T27" i="1"/>
  <c r="T26" i="1"/>
  <c r="R13" i="1"/>
  <c r="R22" i="1"/>
  <c r="H21" i="1"/>
  <c r="T28" i="1"/>
  <c r="T24" i="1"/>
  <c r="R5" i="1"/>
  <c r="P22" i="1"/>
  <c r="R6" i="1"/>
  <c r="R14" i="1"/>
  <c r="N24" i="1"/>
  <c r="N28" i="1"/>
  <c r="R9" i="1"/>
  <c r="R17" i="1"/>
  <c r="P6" i="1"/>
  <c r="R10" i="1"/>
  <c r="R18" i="1"/>
  <c r="P19" i="1"/>
  <c r="R7" i="1"/>
  <c r="R11" i="1"/>
  <c r="R15" i="1"/>
  <c r="R19" i="1"/>
  <c r="P10" i="1"/>
  <c r="P18" i="1"/>
  <c r="R8" i="1"/>
  <c r="R16" i="1"/>
  <c r="R21" i="1"/>
  <c r="N26" i="1"/>
  <c r="L16" i="1"/>
  <c r="P8" i="1"/>
  <c r="P12" i="1"/>
  <c r="P16" i="1"/>
  <c r="P20" i="1"/>
  <c r="H19" i="1"/>
  <c r="L11" i="1"/>
  <c r="L15" i="1"/>
  <c r="H7" i="1"/>
  <c r="AF7" i="1" s="1"/>
  <c r="H11" i="1"/>
  <c r="AF11" i="1" s="1"/>
  <c r="H15" i="1"/>
  <c r="AF15" i="1" s="1"/>
  <c r="L22" i="1"/>
  <c r="P5" i="1"/>
  <c r="P21" i="1"/>
  <c r="L10" i="1"/>
  <c r="J15" i="1"/>
  <c r="L7" i="1"/>
  <c r="L12" i="1"/>
  <c r="L18" i="1"/>
  <c r="H9" i="1"/>
  <c r="H17" i="1"/>
  <c r="L8" i="1"/>
  <c r="L14" i="1"/>
  <c r="L19" i="1"/>
  <c r="J14" i="1"/>
  <c r="L6" i="1"/>
  <c r="L20" i="1"/>
  <c r="J10" i="1"/>
  <c r="J20" i="1"/>
  <c r="L5" i="1"/>
  <c r="L9" i="1"/>
  <c r="L13" i="1"/>
  <c r="L17" i="1"/>
  <c r="L21" i="1"/>
  <c r="J18" i="1"/>
  <c r="J7" i="1"/>
  <c r="J11" i="1"/>
  <c r="J8" i="1"/>
  <c r="J12" i="1"/>
  <c r="J16" i="1"/>
  <c r="H13" i="1"/>
  <c r="J9" i="1"/>
  <c r="J13" i="1"/>
  <c r="J17" i="1"/>
  <c r="J21" i="1"/>
  <c r="H20" i="1"/>
  <c r="H16" i="1"/>
  <c r="H12" i="1"/>
  <c r="H8" i="1"/>
  <c r="AF8" i="1" s="1"/>
  <c r="H22" i="1"/>
  <c r="H18" i="1"/>
  <c r="H14" i="1"/>
  <c r="H10" i="1"/>
  <c r="H6" i="1"/>
  <c r="H5" i="1"/>
  <c r="M29" i="1"/>
  <c r="AE29" i="1"/>
  <c r="Y29" i="1"/>
  <c r="S29" i="1"/>
  <c r="Z14" i="1" l="1"/>
  <c r="AF14" i="1"/>
  <c r="N13" i="1"/>
  <c r="AF13" i="1"/>
  <c r="N17" i="1"/>
  <c r="AF17" i="1"/>
  <c r="T5" i="1"/>
  <c r="AF5" i="1"/>
  <c r="Z18" i="1"/>
  <c r="AF18" i="1"/>
  <c r="Z12" i="1"/>
  <c r="AF12" i="1"/>
  <c r="N9" i="1"/>
  <c r="AF9" i="1"/>
  <c r="N21" i="1"/>
  <c r="AF21" i="1"/>
  <c r="Z6" i="1"/>
  <c r="AF6" i="1"/>
  <c r="Z22" i="1"/>
  <c r="AF22" i="1"/>
  <c r="Z16" i="1"/>
  <c r="AF16" i="1"/>
  <c r="Z10" i="1"/>
  <c r="AF10" i="1"/>
  <c r="Z20" i="1"/>
  <c r="AF20" i="1"/>
  <c r="Z19" i="1"/>
  <c r="AF19" i="1"/>
  <c r="Z17" i="1"/>
  <c r="AD29" i="1"/>
  <c r="AB29" i="1"/>
  <c r="T11" i="1"/>
  <c r="Z11" i="1"/>
  <c r="T8" i="1"/>
  <c r="Z8" i="1"/>
  <c r="N7" i="1"/>
  <c r="Z7" i="1"/>
  <c r="Z13" i="1"/>
  <c r="Z9" i="1"/>
  <c r="T15" i="1"/>
  <c r="Z15" i="1"/>
  <c r="Z21" i="1"/>
  <c r="Z5" i="1"/>
  <c r="X29" i="1"/>
  <c r="T7" i="1"/>
  <c r="V29" i="1"/>
  <c r="T9" i="1"/>
  <c r="T21" i="1"/>
  <c r="T17" i="1"/>
  <c r="N11" i="1"/>
  <c r="T13" i="1"/>
  <c r="N14" i="1"/>
  <c r="T14" i="1"/>
  <c r="N16" i="1"/>
  <c r="T16" i="1"/>
  <c r="N18" i="1"/>
  <c r="T18" i="1"/>
  <c r="N20" i="1"/>
  <c r="T20" i="1"/>
  <c r="N6" i="1"/>
  <c r="T6" i="1"/>
  <c r="N22" i="1"/>
  <c r="T22" i="1"/>
  <c r="N15" i="1"/>
  <c r="T10" i="1"/>
  <c r="N12" i="1"/>
  <c r="T12" i="1"/>
  <c r="N19" i="1"/>
  <c r="T19" i="1"/>
  <c r="R29" i="1"/>
  <c r="N5" i="1"/>
  <c r="P29" i="1"/>
  <c r="N10" i="1"/>
  <c r="N8" i="1"/>
  <c r="H29" i="1"/>
  <c r="N29" i="1" l="1"/>
  <c r="AF29" i="1"/>
  <c r="Z29" i="1"/>
  <c r="T29" i="1"/>
</calcChain>
</file>

<file path=xl/sharedStrings.xml><?xml version="1.0" encoding="utf-8"?>
<sst xmlns="http://schemas.openxmlformats.org/spreadsheetml/2006/main" count="60" uniqueCount="24">
  <si>
    <t>NO</t>
  </si>
  <si>
    <t>KECAMATAN</t>
  </si>
  <si>
    <t>PUSKESMAS</t>
  </si>
  <si>
    <r>
      <t xml:space="preserve">JUMLAH BAYI
</t>
    </r>
    <r>
      <rPr>
        <b/>
        <i/>
        <sz val="9"/>
        <color theme="1"/>
        <rFont val="Arial"/>
        <family val="2"/>
      </rPr>
      <t>(SURVIVING INFANT)</t>
    </r>
  </si>
  <si>
    <t>BAYI DIIMUNISASI</t>
  </si>
  <si>
    <t>DPT-HB-Hib3</t>
  </si>
  <si>
    <t>POLIO 4*</t>
  </si>
  <si>
    <t>CAMPAK RUBELA</t>
  </si>
  <si>
    <t>IMUNISASI DASAR LENGKAP</t>
  </si>
  <si>
    <t>L</t>
  </si>
  <si>
    <t>P</t>
  </si>
  <si>
    <t>L + P</t>
  </si>
  <si>
    <t>L+P</t>
  </si>
  <si>
    <t>JUMLAH</t>
  </si>
  <si>
    <t>%</t>
  </si>
  <si>
    <t>JUMLAH KAB</t>
  </si>
  <si>
    <t>KODE KECAMATAN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</si>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</sst>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7" fontId="4" fillId="0" borderId="1" xfId="0" applyNumberFormat="1" applyFont="1" applyBorder="1" applyAlignment="1">
      <alignment horizontal="right" vertical="center"/>
    </xf>
    <xf numFmtId="37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37" fontId="0" fillId="0" borderId="1" xfId="0" applyNumberFormat="1" applyBorder="1"/>
    <xf numFmtId="0" fontId="0" fillId="0" borderId="1" xfId="0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2">
          <cell r="F12">
            <v>122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1">
          <cell r="F11">
            <v>144</v>
          </cell>
          <cell r="G11">
            <v>121</v>
          </cell>
        </row>
        <row r="12">
          <cell r="F12">
            <v>75</v>
          </cell>
          <cell r="G12">
            <v>62</v>
          </cell>
        </row>
        <row r="13">
          <cell r="F13">
            <v>134</v>
          </cell>
          <cell r="G13">
            <v>121</v>
          </cell>
        </row>
        <row r="14">
          <cell r="F14">
            <v>57</v>
          </cell>
          <cell r="G14">
            <v>70</v>
          </cell>
        </row>
        <row r="15">
          <cell r="F15">
            <v>128</v>
          </cell>
          <cell r="G15">
            <v>102</v>
          </cell>
        </row>
        <row r="16">
          <cell r="F16">
            <v>44</v>
          </cell>
          <cell r="G16">
            <v>55</v>
          </cell>
        </row>
        <row r="17">
          <cell r="F17">
            <v>155</v>
          </cell>
          <cell r="G17">
            <v>127</v>
          </cell>
        </row>
        <row r="18">
          <cell r="F18">
            <v>336</v>
          </cell>
          <cell r="G18">
            <v>360</v>
          </cell>
        </row>
        <row r="19">
          <cell r="F19">
            <v>171</v>
          </cell>
          <cell r="G19">
            <v>129</v>
          </cell>
        </row>
        <row r="20">
          <cell r="F20">
            <v>130</v>
          </cell>
          <cell r="G20">
            <v>107</v>
          </cell>
        </row>
        <row r="21">
          <cell r="F21">
            <v>191</v>
          </cell>
          <cell r="G21">
            <v>178</v>
          </cell>
        </row>
        <row r="22">
          <cell r="F22">
            <v>58</v>
          </cell>
          <cell r="G22">
            <v>50</v>
          </cell>
        </row>
        <row r="23">
          <cell r="F23">
            <v>166</v>
          </cell>
          <cell r="G23">
            <v>146</v>
          </cell>
        </row>
        <row r="24">
          <cell r="F24">
            <v>141</v>
          </cell>
          <cell r="G24">
            <v>119</v>
          </cell>
        </row>
        <row r="25">
          <cell r="F25">
            <v>105</v>
          </cell>
          <cell r="G25">
            <v>117</v>
          </cell>
        </row>
        <row r="26">
          <cell r="F26">
            <v>146</v>
          </cell>
          <cell r="G26">
            <v>101</v>
          </cell>
        </row>
        <row r="27">
          <cell r="F27">
            <v>186</v>
          </cell>
          <cell r="G27">
            <v>213</v>
          </cell>
        </row>
        <row r="28">
          <cell r="F28">
            <v>110</v>
          </cell>
          <cell r="G28">
            <v>117</v>
          </cell>
        </row>
      </sheetData>
      <sheetData sheetId="45">
        <row r="11">
          <cell r="B11">
            <v>350101</v>
          </cell>
        </row>
      </sheetData>
      <sheetData sheetId="46">
        <row r="13">
          <cell r="B13">
            <v>350101</v>
          </cell>
          <cell r="D13">
            <v>35010200001</v>
          </cell>
        </row>
        <row r="14">
          <cell r="D14">
            <v>35010200002</v>
          </cell>
        </row>
        <row r="15">
          <cell r="B15">
            <v>350102</v>
          </cell>
          <cell r="D15">
            <v>35010200003</v>
          </cell>
        </row>
        <row r="16">
          <cell r="D16">
            <v>35010200004</v>
          </cell>
        </row>
        <row r="17">
          <cell r="B17">
            <v>350103</v>
          </cell>
          <cell r="D17">
            <v>35010200005</v>
          </cell>
        </row>
        <row r="18">
          <cell r="D18">
            <v>35010200006</v>
          </cell>
        </row>
        <row r="19">
          <cell r="B19">
            <v>350104</v>
          </cell>
          <cell r="D19">
            <v>35010200007</v>
          </cell>
        </row>
        <row r="20">
          <cell r="D20">
            <v>35010200008</v>
          </cell>
        </row>
        <row r="21">
          <cell r="B21">
            <v>350105</v>
          </cell>
          <cell r="D21">
            <v>35010200009</v>
          </cell>
        </row>
        <row r="22">
          <cell r="D22">
            <v>35010200010</v>
          </cell>
        </row>
        <row r="23">
          <cell r="B23">
            <v>350106</v>
          </cell>
          <cell r="D23">
            <v>35010200011</v>
          </cell>
        </row>
        <row r="24">
          <cell r="D24">
            <v>35010200012</v>
          </cell>
        </row>
        <row r="25">
          <cell r="B25">
            <v>350107</v>
          </cell>
          <cell r="D25">
            <v>35010200013</v>
          </cell>
        </row>
        <row r="26">
          <cell r="D26">
            <v>35010200014</v>
          </cell>
        </row>
        <row r="27">
          <cell r="B27">
            <v>350108</v>
          </cell>
          <cell r="D27">
            <v>35010200015</v>
          </cell>
        </row>
        <row r="28">
          <cell r="D28">
            <v>35010200016</v>
          </cell>
        </row>
        <row r="29">
          <cell r="B29">
            <v>350109</v>
          </cell>
          <cell r="D29">
            <v>35010200017</v>
          </cell>
        </row>
        <row r="30">
          <cell r="D30">
            <v>35010200018</v>
          </cell>
        </row>
        <row r="31">
          <cell r="D31">
            <v>35010200019</v>
          </cell>
        </row>
        <row r="32">
          <cell r="D32">
            <v>35010200020</v>
          </cell>
        </row>
        <row r="33">
          <cell r="D33">
            <v>35010200021</v>
          </cell>
        </row>
        <row r="34">
          <cell r="D34">
            <v>35010200022</v>
          </cell>
        </row>
        <row r="35">
          <cell r="D35">
            <v>35010200023</v>
          </cell>
        </row>
        <row r="36">
          <cell r="D36">
            <v>35010200024</v>
          </cell>
        </row>
      </sheetData>
      <sheetData sheetId="47">
        <row r="12">
          <cell r="D12">
            <v>35010200001</v>
          </cell>
        </row>
      </sheetData>
      <sheetData sheetId="48">
        <row r="13">
          <cell r="B13">
            <v>350101</v>
          </cell>
        </row>
      </sheetData>
      <sheetData sheetId="49">
        <row r="11">
          <cell r="B11">
            <v>350101</v>
          </cell>
        </row>
      </sheetData>
      <sheetData sheetId="50">
        <row r="11">
          <cell r="B11">
            <v>350101</v>
          </cell>
        </row>
      </sheetData>
      <sheetData sheetId="51">
        <row r="12">
          <cell r="B12">
            <v>350101</v>
          </cell>
        </row>
      </sheetData>
      <sheetData sheetId="52"/>
      <sheetData sheetId="53">
        <row r="10">
          <cell r="B10">
            <v>350101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1CB5-24C7-4E39-B1B1-D10B85A8B736}">
  <dimension ref="A1:AF29"/>
  <sheetViews>
    <sheetView tabSelected="1" workbookViewId="0">
      <selection activeCell="A5" sqref="A5:XFD5"/>
    </sheetView>
  </sheetViews>
  <sheetFormatPr defaultRowHeight="15"/>
  <cols>
    <col min="2" max="2" width="13.85546875" customWidth="1"/>
    <col min="3" max="3" width="13" customWidth="1"/>
    <col min="4" max="5" width="13.85546875" customWidth="1"/>
  </cols>
  <sheetData>
    <row r="1" spans="1:32">
      <c r="A1" s="15" t="s">
        <v>0</v>
      </c>
      <c r="B1" s="12" t="s">
        <v>16</v>
      </c>
      <c r="C1" s="15" t="s">
        <v>1</v>
      </c>
      <c r="D1" s="12" t="s">
        <v>17</v>
      </c>
      <c r="E1" s="15" t="s">
        <v>2</v>
      </c>
      <c r="F1" s="17" t="s">
        <v>3</v>
      </c>
      <c r="G1" s="16"/>
      <c r="H1" s="16"/>
      <c r="I1" s="15" t="s">
        <v>4</v>
      </c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>
      <c r="A2" s="16"/>
      <c r="B2" s="13"/>
      <c r="C2" s="16"/>
      <c r="D2" s="13"/>
      <c r="E2" s="16"/>
      <c r="F2" s="16"/>
      <c r="G2" s="18"/>
      <c r="H2" s="16"/>
      <c r="I2" s="15" t="s">
        <v>5</v>
      </c>
      <c r="J2" s="16"/>
      <c r="K2" s="16"/>
      <c r="L2" s="16"/>
      <c r="M2" s="16"/>
      <c r="N2" s="16"/>
      <c r="O2" s="15" t="s">
        <v>6</v>
      </c>
      <c r="P2" s="16"/>
      <c r="Q2" s="16"/>
      <c r="R2" s="16"/>
      <c r="S2" s="16"/>
      <c r="T2" s="16"/>
      <c r="U2" s="15" t="s">
        <v>7</v>
      </c>
      <c r="V2" s="16"/>
      <c r="W2" s="16"/>
      <c r="X2" s="16"/>
      <c r="Y2" s="16"/>
      <c r="Z2" s="16"/>
      <c r="AA2" s="15" t="s">
        <v>8</v>
      </c>
      <c r="AB2" s="16"/>
      <c r="AC2" s="16"/>
      <c r="AD2" s="16"/>
      <c r="AE2" s="16"/>
      <c r="AF2" s="16"/>
    </row>
    <row r="3" spans="1:32">
      <c r="A3" s="16"/>
      <c r="B3" s="13"/>
      <c r="C3" s="16"/>
      <c r="D3" s="13"/>
      <c r="E3" s="16"/>
      <c r="F3" s="16"/>
      <c r="G3" s="16"/>
      <c r="H3" s="16"/>
      <c r="I3" s="15" t="s">
        <v>9</v>
      </c>
      <c r="J3" s="16"/>
      <c r="K3" s="15" t="s">
        <v>10</v>
      </c>
      <c r="L3" s="16"/>
      <c r="M3" s="15" t="s">
        <v>11</v>
      </c>
      <c r="N3" s="16"/>
      <c r="O3" s="15" t="s">
        <v>9</v>
      </c>
      <c r="P3" s="16"/>
      <c r="Q3" s="15" t="s">
        <v>10</v>
      </c>
      <c r="R3" s="16"/>
      <c r="S3" s="15" t="s">
        <v>11</v>
      </c>
      <c r="T3" s="16"/>
      <c r="U3" s="15" t="s">
        <v>9</v>
      </c>
      <c r="V3" s="16"/>
      <c r="W3" s="15" t="s">
        <v>10</v>
      </c>
      <c r="X3" s="16"/>
      <c r="Y3" s="15" t="s">
        <v>11</v>
      </c>
      <c r="Z3" s="16"/>
      <c r="AA3" s="15" t="s">
        <v>9</v>
      </c>
      <c r="AB3" s="16"/>
      <c r="AC3" s="15" t="s">
        <v>10</v>
      </c>
      <c r="AD3" s="16"/>
      <c r="AE3" s="15" t="s">
        <v>11</v>
      </c>
      <c r="AF3" s="16"/>
    </row>
    <row r="4" spans="1:32">
      <c r="A4" s="16"/>
      <c r="B4" s="14"/>
      <c r="C4" s="16"/>
      <c r="D4" s="14"/>
      <c r="E4" s="16"/>
      <c r="F4" s="1" t="s">
        <v>9</v>
      </c>
      <c r="G4" s="1" t="s">
        <v>10</v>
      </c>
      <c r="H4" s="1" t="s">
        <v>12</v>
      </c>
      <c r="I4" s="1" t="s">
        <v>13</v>
      </c>
      <c r="J4" s="1" t="s">
        <v>14</v>
      </c>
      <c r="K4" s="1" t="s">
        <v>13</v>
      </c>
      <c r="L4" s="1" t="s">
        <v>14</v>
      </c>
      <c r="M4" s="1" t="s">
        <v>13</v>
      </c>
      <c r="N4" s="1" t="s">
        <v>14</v>
      </c>
      <c r="O4" s="1" t="s">
        <v>13</v>
      </c>
      <c r="P4" s="1" t="s">
        <v>14</v>
      </c>
      <c r="Q4" s="1" t="s">
        <v>13</v>
      </c>
      <c r="R4" s="1" t="s">
        <v>14</v>
      </c>
      <c r="S4" s="1" t="s">
        <v>13</v>
      </c>
      <c r="T4" s="1" t="s">
        <v>14</v>
      </c>
      <c r="U4" s="1" t="s">
        <v>13</v>
      </c>
      <c r="V4" s="1" t="s">
        <v>14</v>
      </c>
      <c r="W4" s="1" t="s">
        <v>13</v>
      </c>
      <c r="X4" s="1" t="s">
        <v>14</v>
      </c>
      <c r="Y4" s="1" t="s">
        <v>13</v>
      </c>
      <c r="Z4" s="1" t="s">
        <v>14</v>
      </c>
      <c r="AA4" s="1" t="s">
        <v>13</v>
      </c>
      <c r="AB4" s="1" t="s">
        <v>14</v>
      </c>
      <c r="AC4" s="1" t="s">
        <v>13</v>
      </c>
      <c r="AD4" s="1" t="s">
        <v>14</v>
      </c>
      <c r="AE4" s="1" t="s">
        <v>13</v>
      </c>
      <c r="AF4" s="1" t="s">
        <v>14</v>
      </c>
    </row>
    <row r="5" spans="1:32">
      <c r="A5" s="2">
        <v>1</v>
      </c>
      <c r="B5" s="2">
        <f>'[1]42'!B13</f>
        <v>350101</v>
      </c>
      <c r="C5" s="3" t="str">
        <f>'[1]9'!C9</f>
        <v>Donorojo</v>
      </c>
      <c r="D5" s="2">
        <f>'[1]42'!D13</f>
        <v>35010200001</v>
      </c>
      <c r="E5" s="3" t="str">
        <f>'[1]9'!E9</f>
        <v>Donorojo</v>
      </c>
      <c r="F5" s="4">
        <f>'[1]40'!F11</f>
        <v>144</v>
      </c>
      <c r="G5" s="4">
        <f>'[1]40'!G11</f>
        <v>121</v>
      </c>
      <c r="H5" s="5">
        <f>F5+G5</f>
        <v>265</v>
      </c>
      <c r="I5" s="4">
        <v>73</v>
      </c>
      <c r="J5" s="6">
        <f t="shared" ref="J5:J29" si="0">I5/F5*100</f>
        <v>50.694444444444443</v>
      </c>
      <c r="K5" s="4">
        <v>98</v>
      </c>
      <c r="L5" s="6">
        <f t="shared" ref="L5:L29" si="1">K5/G5*100</f>
        <v>80.991735537190081</v>
      </c>
      <c r="M5" s="5">
        <f t="shared" ref="M5:M28" si="2">SUM(I5,K5)</f>
        <v>171</v>
      </c>
      <c r="N5" s="6">
        <f t="shared" ref="N5:N29" si="3">M5/H5*100</f>
        <v>64.528301886792448</v>
      </c>
      <c r="O5" s="4">
        <v>83</v>
      </c>
      <c r="P5" s="6">
        <f t="shared" ref="P5:P29" si="4">O5/F5*100</f>
        <v>57.638888888888886</v>
      </c>
      <c r="Q5" s="4">
        <v>102</v>
      </c>
      <c r="R5" s="6">
        <f t="shared" ref="R5:R29" si="5">Q5/G5*100</f>
        <v>84.297520661157023</v>
      </c>
      <c r="S5" s="5">
        <f t="shared" ref="S5:S28" si="6">SUM(O5,Q5)</f>
        <v>185</v>
      </c>
      <c r="T5" s="6">
        <f t="shared" ref="T5:T29" si="7">S5/H5*100</f>
        <v>69.811320754716974</v>
      </c>
      <c r="U5" s="4">
        <v>85</v>
      </c>
      <c r="V5" s="6">
        <f t="shared" ref="V5:V29" si="8">U5/F5*100</f>
        <v>59.027777777777779</v>
      </c>
      <c r="W5" s="4">
        <v>116</v>
      </c>
      <c r="X5" s="6">
        <f t="shared" ref="X5:X29" si="9">W5/G5*100</f>
        <v>95.867768595041326</v>
      </c>
      <c r="Y5" s="5">
        <f t="shared" ref="Y5:Y28" si="10">SUM(U5,W5)</f>
        <v>201</v>
      </c>
      <c r="Z5" s="6">
        <f t="shared" ref="Z5:Z29" si="11">Y5/H5*100</f>
        <v>75.84905660377359</v>
      </c>
      <c r="AA5" s="4">
        <v>85</v>
      </c>
      <c r="AB5" s="6">
        <f t="shared" ref="AB5:AB29" si="12">AA5/F5*100</f>
        <v>59.027777777777779</v>
      </c>
      <c r="AC5" s="4">
        <v>116</v>
      </c>
      <c r="AD5" s="6">
        <f t="shared" ref="AD5:AD29" si="13">AC5/G5*100</f>
        <v>95.867768595041326</v>
      </c>
      <c r="AE5" s="5">
        <f t="shared" ref="AE5:AE28" si="14">SUM(AA5,AC5)</f>
        <v>201</v>
      </c>
      <c r="AF5" s="6">
        <f t="shared" ref="AF5:AF29" si="15">AE5/H5*100</f>
        <v>75.84905660377359</v>
      </c>
    </row>
    <row r="6" spans="1:32">
      <c r="A6" s="2">
        <v>2</v>
      </c>
      <c r="B6" s="2"/>
      <c r="C6" s="3"/>
      <c r="D6" s="2">
        <f>'[1]42'!D14</f>
        <v>35010200002</v>
      </c>
      <c r="E6" s="3" t="str">
        <f>'[1]9'!E10</f>
        <v>Kalak</v>
      </c>
      <c r="F6" s="4">
        <f>'[1]40'!F12</f>
        <v>75</v>
      </c>
      <c r="G6" s="4">
        <f>'[1]40'!G12</f>
        <v>62</v>
      </c>
      <c r="H6" s="5">
        <f t="shared" ref="H6:H28" si="16">F6+G6</f>
        <v>137</v>
      </c>
      <c r="I6" s="4">
        <v>51</v>
      </c>
      <c r="J6" s="6">
        <f t="shared" si="0"/>
        <v>68</v>
      </c>
      <c r="K6" s="4">
        <v>64</v>
      </c>
      <c r="L6" s="6">
        <f t="shared" si="1"/>
        <v>103.2258064516129</v>
      </c>
      <c r="M6" s="5">
        <f t="shared" si="2"/>
        <v>115</v>
      </c>
      <c r="N6" s="6">
        <f t="shared" si="3"/>
        <v>83.941605839416056</v>
      </c>
      <c r="O6" s="4">
        <v>56</v>
      </c>
      <c r="P6" s="6">
        <f t="shared" si="4"/>
        <v>74.666666666666671</v>
      </c>
      <c r="Q6" s="4">
        <v>63</v>
      </c>
      <c r="R6" s="6">
        <f t="shared" si="5"/>
        <v>101.61290322580645</v>
      </c>
      <c r="S6" s="5">
        <f t="shared" si="6"/>
        <v>119</v>
      </c>
      <c r="T6" s="6">
        <f t="shared" si="7"/>
        <v>86.861313868613138</v>
      </c>
      <c r="U6" s="4">
        <v>55</v>
      </c>
      <c r="V6" s="6">
        <f t="shared" si="8"/>
        <v>73.333333333333329</v>
      </c>
      <c r="W6" s="4">
        <v>82</v>
      </c>
      <c r="X6" s="6">
        <f t="shared" si="9"/>
        <v>132.25806451612902</v>
      </c>
      <c r="Y6" s="5">
        <f t="shared" si="10"/>
        <v>137</v>
      </c>
      <c r="Z6" s="6">
        <f t="shared" si="11"/>
        <v>100</v>
      </c>
      <c r="AA6" s="4">
        <v>55</v>
      </c>
      <c r="AB6" s="6">
        <f t="shared" si="12"/>
        <v>73.333333333333329</v>
      </c>
      <c r="AC6" s="4">
        <v>82</v>
      </c>
      <c r="AD6" s="6">
        <f t="shared" si="13"/>
        <v>132.25806451612902</v>
      </c>
      <c r="AE6" s="5">
        <f t="shared" si="14"/>
        <v>137</v>
      </c>
      <c r="AF6" s="6">
        <f t="shared" si="15"/>
        <v>100</v>
      </c>
    </row>
    <row r="7" spans="1:32">
      <c r="A7" s="2">
        <v>3</v>
      </c>
      <c r="B7" s="2">
        <f>'[1]42'!B15</f>
        <v>350102</v>
      </c>
      <c r="C7" s="3" t="str">
        <f>'[1]9'!C11</f>
        <v>Punung</v>
      </c>
      <c r="D7" s="2">
        <f>'[1]42'!D15</f>
        <v>35010200003</v>
      </c>
      <c r="E7" s="3" t="str">
        <f>'[1]9'!E11</f>
        <v>Punung</v>
      </c>
      <c r="F7" s="4">
        <f>'[1]40'!F13</f>
        <v>134</v>
      </c>
      <c r="G7" s="4">
        <f>'[1]40'!G13</f>
        <v>121</v>
      </c>
      <c r="H7" s="5">
        <f t="shared" si="16"/>
        <v>255</v>
      </c>
      <c r="I7" s="4">
        <v>87</v>
      </c>
      <c r="J7" s="6">
        <f t="shared" si="0"/>
        <v>64.925373134328353</v>
      </c>
      <c r="K7" s="4">
        <v>102</v>
      </c>
      <c r="L7" s="6">
        <f t="shared" si="1"/>
        <v>84.297520661157023</v>
      </c>
      <c r="M7" s="5">
        <f t="shared" si="2"/>
        <v>189</v>
      </c>
      <c r="N7" s="6">
        <f t="shared" si="3"/>
        <v>74.117647058823536</v>
      </c>
      <c r="O7" s="4">
        <v>101</v>
      </c>
      <c r="P7" s="6">
        <f t="shared" si="4"/>
        <v>75.373134328358205</v>
      </c>
      <c r="Q7" s="4">
        <v>116</v>
      </c>
      <c r="R7" s="6">
        <f t="shared" si="5"/>
        <v>95.867768595041326</v>
      </c>
      <c r="S7" s="5">
        <f t="shared" si="6"/>
        <v>217</v>
      </c>
      <c r="T7" s="6">
        <f t="shared" si="7"/>
        <v>85.098039215686271</v>
      </c>
      <c r="U7" s="4">
        <v>88</v>
      </c>
      <c r="V7" s="6">
        <f t="shared" si="8"/>
        <v>65.671641791044777</v>
      </c>
      <c r="W7" s="4">
        <v>119</v>
      </c>
      <c r="X7" s="6">
        <f t="shared" si="9"/>
        <v>98.347107438016536</v>
      </c>
      <c r="Y7" s="5">
        <f t="shared" si="10"/>
        <v>207</v>
      </c>
      <c r="Z7" s="6">
        <f t="shared" si="11"/>
        <v>81.17647058823529</v>
      </c>
      <c r="AA7" s="4">
        <v>88</v>
      </c>
      <c r="AB7" s="6">
        <f t="shared" si="12"/>
        <v>65.671641791044777</v>
      </c>
      <c r="AC7" s="4">
        <v>120</v>
      </c>
      <c r="AD7" s="6">
        <f t="shared" si="13"/>
        <v>99.173553719008268</v>
      </c>
      <c r="AE7" s="5">
        <f t="shared" si="14"/>
        <v>208</v>
      </c>
      <c r="AF7" s="6">
        <f t="shared" si="15"/>
        <v>81.568627450980387</v>
      </c>
    </row>
    <row r="8" spans="1:32">
      <c r="A8" s="2">
        <v>4</v>
      </c>
      <c r="B8" s="2"/>
      <c r="C8" s="3"/>
      <c r="D8" s="2">
        <f>'[1]42'!D16</f>
        <v>35010200004</v>
      </c>
      <c r="E8" s="3" t="str">
        <f>'[1]9'!E12</f>
        <v>Gondosari</v>
      </c>
      <c r="F8" s="4">
        <f>'[1]40'!F14</f>
        <v>57</v>
      </c>
      <c r="G8" s="4">
        <f>'[1]40'!G14</f>
        <v>70</v>
      </c>
      <c r="H8" s="5">
        <f t="shared" si="16"/>
        <v>127</v>
      </c>
      <c r="I8" s="4">
        <v>47</v>
      </c>
      <c r="J8" s="6">
        <f t="shared" si="0"/>
        <v>82.456140350877192</v>
      </c>
      <c r="K8" s="4">
        <v>51</v>
      </c>
      <c r="L8" s="6">
        <f t="shared" si="1"/>
        <v>72.857142857142847</v>
      </c>
      <c r="M8" s="5">
        <f t="shared" si="2"/>
        <v>98</v>
      </c>
      <c r="N8" s="6">
        <f t="shared" si="3"/>
        <v>77.165354330708652</v>
      </c>
      <c r="O8" s="4">
        <v>47</v>
      </c>
      <c r="P8" s="6">
        <f t="shared" si="4"/>
        <v>82.456140350877192</v>
      </c>
      <c r="Q8" s="4">
        <v>51</v>
      </c>
      <c r="R8" s="6">
        <f t="shared" si="5"/>
        <v>72.857142857142847</v>
      </c>
      <c r="S8" s="5">
        <f t="shared" si="6"/>
        <v>98</v>
      </c>
      <c r="T8" s="6">
        <f t="shared" si="7"/>
        <v>77.165354330708652</v>
      </c>
      <c r="U8" s="4">
        <v>57</v>
      </c>
      <c r="V8" s="6">
        <f t="shared" si="8"/>
        <v>100</v>
      </c>
      <c r="W8" s="4">
        <v>40</v>
      </c>
      <c r="X8" s="6">
        <f t="shared" si="9"/>
        <v>57.142857142857139</v>
      </c>
      <c r="Y8" s="5">
        <f t="shared" si="10"/>
        <v>97</v>
      </c>
      <c r="Z8" s="6">
        <f t="shared" si="11"/>
        <v>76.377952755905511</v>
      </c>
      <c r="AA8" s="4">
        <v>57</v>
      </c>
      <c r="AB8" s="6">
        <f t="shared" si="12"/>
        <v>100</v>
      </c>
      <c r="AC8" s="4">
        <v>40</v>
      </c>
      <c r="AD8" s="6">
        <f t="shared" si="13"/>
        <v>57.142857142857139</v>
      </c>
      <c r="AE8" s="5">
        <f t="shared" si="14"/>
        <v>97</v>
      </c>
      <c r="AF8" s="6">
        <f t="shared" si="15"/>
        <v>76.377952755905511</v>
      </c>
    </row>
    <row r="9" spans="1:32">
      <c r="A9" s="2">
        <v>5</v>
      </c>
      <c r="B9" s="2">
        <f>'[1]42'!B17</f>
        <v>350103</v>
      </c>
      <c r="C9" s="3" t="str">
        <f>'[1]9'!C13</f>
        <v>Pringkuku</v>
      </c>
      <c r="D9" s="2">
        <f>'[1]42'!D17</f>
        <v>35010200005</v>
      </c>
      <c r="E9" s="3" t="str">
        <f>'[1]9'!E13</f>
        <v>Pringkuku</v>
      </c>
      <c r="F9" s="4">
        <f>'[1]40'!F15</f>
        <v>128</v>
      </c>
      <c r="G9" s="4">
        <f>'[1]40'!G15</f>
        <v>102</v>
      </c>
      <c r="H9" s="5">
        <f t="shared" si="16"/>
        <v>230</v>
      </c>
      <c r="I9" s="4">
        <v>64</v>
      </c>
      <c r="J9" s="6">
        <f t="shared" si="0"/>
        <v>50</v>
      </c>
      <c r="K9" s="4">
        <v>73</v>
      </c>
      <c r="L9" s="6">
        <f t="shared" si="1"/>
        <v>71.568627450980387</v>
      </c>
      <c r="M9" s="5">
        <f t="shared" si="2"/>
        <v>137</v>
      </c>
      <c r="N9" s="6">
        <f t="shared" si="3"/>
        <v>59.565217391304351</v>
      </c>
      <c r="O9" s="4">
        <v>64</v>
      </c>
      <c r="P9" s="6">
        <f t="shared" si="4"/>
        <v>50</v>
      </c>
      <c r="Q9" s="4">
        <v>94</v>
      </c>
      <c r="R9" s="6">
        <f t="shared" si="5"/>
        <v>92.156862745098039</v>
      </c>
      <c r="S9" s="5">
        <f t="shared" si="6"/>
        <v>158</v>
      </c>
      <c r="T9" s="6">
        <f t="shared" si="7"/>
        <v>68.695652173913047</v>
      </c>
      <c r="U9" s="4">
        <v>78</v>
      </c>
      <c r="V9" s="6">
        <f t="shared" si="8"/>
        <v>60.9375</v>
      </c>
      <c r="W9" s="4">
        <v>76</v>
      </c>
      <c r="X9" s="6">
        <f t="shared" si="9"/>
        <v>74.509803921568633</v>
      </c>
      <c r="Y9" s="5">
        <f t="shared" si="10"/>
        <v>154</v>
      </c>
      <c r="Z9" s="6">
        <f t="shared" si="11"/>
        <v>66.956521739130437</v>
      </c>
      <c r="AA9" s="4">
        <v>79</v>
      </c>
      <c r="AB9" s="6">
        <f t="shared" si="12"/>
        <v>61.71875</v>
      </c>
      <c r="AC9" s="4">
        <v>84</v>
      </c>
      <c r="AD9" s="6">
        <f t="shared" si="13"/>
        <v>82.35294117647058</v>
      </c>
      <c r="AE9" s="5">
        <f t="shared" si="14"/>
        <v>163</v>
      </c>
      <c r="AF9" s="6">
        <f t="shared" si="15"/>
        <v>70.869565217391312</v>
      </c>
    </row>
    <row r="10" spans="1:32">
      <c r="A10" s="2">
        <v>6</v>
      </c>
      <c r="B10" s="2"/>
      <c r="C10" s="3"/>
      <c r="D10" s="2">
        <f>'[1]42'!D18</f>
        <v>35010200006</v>
      </c>
      <c r="E10" s="3" t="str">
        <f>'[1]9'!E14</f>
        <v>Candi</v>
      </c>
      <c r="F10" s="4">
        <f>'[1]40'!F16</f>
        <v>44</v>
      </c>
      <c r="G10" s="4">
        <f>'[1]40'!G16</f>
        <v>55</v>
      </c>
      <c r="H10" s="5">
        <f t="shared" si="16"/>
        <v>99</v>
      </c>
      <c r="I10" s="4">
        <v>44</v>
      </c>
      <c r="J10" s="6">
        <f t="shared" si="0"/>
        <v>100</v>
      </c>
      <c r="K10" s="4">
        <v>56</v>
      </c>
      <c r="L10" s="6">
        <f t="shared" si="1"/>
        <v>101.81818181818181</v>
      </c>
      <c r="M10" s="5">
        <f t="shared" si="2"/>
        <v>100</v>
      </c>
      <c r="N10" s="6">
        <f t="shared" si="3"/>
        <v>101.01010101010101</v>
      </c>
      <c r="O10" s="4">
        <v>43</v>
      </c>
      <c r="P10" s="6">
        <f t="shared" si="4"/>
        <v>97.727272727272734</v>
      </c>
      <c r="Q10" s="4">
        <v>58</v>
      </c>
      <c r="R10" s="6">
        <f t="shared" si="5"/>
        <v>105.45454545454544</v>
      </c>
      <c r="S10" s="5">
        <f t="shared" si="6"/>
        <v>101</v>
      </c>
      <c r="T10" s="6">
        <f t="shared" si="7"/>
        <v>102.02020202020201</v>
      </c>
      <c r="U10" s="4">
        <v>51</v>
      </c>
      <c r="V10" s="6">
        <f t="shared" si="8"/>
        <v>115.90909090909092</v>
      </c>
      <c r="W10" s="4">
        <v>51</v>
      </c>
      <c r="X10" s="6">
        <f t="shared" si="9"/>
        <v>92.72727272727272</v>
      </c>
      <c r="Y10" s="5">
        <f t="shared" si="10"/>
        <v>102</v>
      </c>
      <c r="Z10" s="6">
        <f t="shared" si="11"/>
        <v>103.03030303030303</v>
      </c>
      <c r="AA10" s="4">
        <v>50</v>
      </c>
      <c r="AB10" s="6">
        <f t="shared" si="12"/>
        <v>113.63636363636364</v>
      </c>
      <c r="AC10" s="4">
        <v>51</v>
      </c>
      <c r="AD10" s="6">
        <f t="shared" si="13"/>
        <v>92.72727272727272</v>
      </c>
      <c r="AE10" s="5">
        <f t="shared" si="14"/>
        <v>101</v>
      </c>
      <c r="AF10" s="6">
        <f t="shared" si="15"/>
        <v>102.02020202020201</v>
      </c>
    </row>
    <row r="11" spans="1:32">
      <c r="A11" s="2">
        <v>7</v>
      </c>
      <c r="B11" s="2">
        <f>'[1]42'!B19</f>
        <v>350104</v>
      </c>
      <c r="C11" s="3" t="str">
        <f>'[1]9'!C15</f>
        <v>Pacitan</v>
      </c>
      <c r="D11" s="2">
        <f>'[1]42'!D19</f>
        <v>35010200007</v>
      </c>
      <c r="E11" s="3" t="str">
        <f>'[1]9'!E15</f>
        <v>Pacitan</v>
      </c>
      <c r="F11" s="4">
        <f>'[1]40'!F17</f>
        <v>155</v>
      </c>
      <c r="G11" s="4">
        <f>'[1]40'!G17</f>
        <v>127</v>
      </c>
      <c r="H11" s="5">
        <f t="shared" si="16"/>
        <v>282</v>
      </c>
      <c r="I11" s="4">
        <v>88</v>
      </c>
      <c r="J11" s="6">
        <f t="shared" si="0"/>
        <v>56.774193548387096</v>
      </c>
      <c r="K11" s="4">
        <v>86</v>
      </c>
      <c r="L11" s="6">
        <f t="shared" si="1"/>
        <v>67.716535433070874</v>
      </c>
      <c r="M11" s="5">
        <f t="shared" si="2"/>
        <v>174</v>
      </c>
      <c r="N11" s="6">
        <f t="shared" si="3"/>
        <v>61.702127659574465</v>
      </c>
      <c r="O11" s="4">
        <v>110</v>
      </c>
      <c r="P11" s="6">
        <f t="shared" si="4"/>
        <v>70.967741935483872</v>
      </c>
      <c r="Q11" s="4">
        <v>108</v>
      </c>
      <c r="R11" s="6">
        <f t="shared" si="5"/>
        <v>85.039370078740163</v>
      </c>
      <c r="S11" s="5">
        <f t="shared" si="6"/>
        <v>218</v>
      </c>
      <c r="T11" s="6">
        <f t="shared" si="7"/>
        <v>77.304964539007088</v>
      </c>
      <c r="U11" s="4">
        <v>87</v>
      </c>
      <c r="V11" s="6">
        <f t="shared" si="8"/>
        <v>56.129032258064512</v>
      </c>
      <c r="W11" s="4">
        <v>99</v>
      </c>
      <c r="X11" s="6">
        <f t="shared" si="9"/>
        <v>77.952755905511808</v>
      </c>
      <c r="Y11" s="5">
        <f t="shared" si="10"/>
        <v>186</v>
      </c>
      <c r="Z11" s="6">
        <f t="shared" si="11"/>
        <v>65.957446808510639</v>
      </c>
      <c r="AA11" s="4">
        <v>118</v>
      </c>
      <c r="AB11" s="6">
        <f t="shared" si="12"/>
        <v>76.129032258064512</v>
      </c>
      <c r="AC11" s="4">
        <v>113</v>
      </c>
      <c r="AD11" s="6">
        <f t="shared" si="13"/>
        <v>88.976377952755897</v>
      </c>
      <c r="AE11" s="5">
        <f t="shared" si="14"/>
        <v>231</v>
      </c>
      <c r="AF11" s="6">
        <f t="shared" si="15"/>
        <v>81.914893617021278</v>
      </c>
    </row>
    <row r="12" spans="1:32">
      <c r="A12" s="2">
        <v>8</v>
      </c>
      <c r="B12" s="2"/>
      <c r="C12" s="3"/>
      <c r="D12" s="2">
        <f>'[1]42'!D20</f>
        <v>35010200008</v>
      </c>
      <c r="E12" s="3" t="str">
        <f>'[1]9'!E16</f>
        <v>Tanjungsari</v>
      </c>
      <c r="F12" s="4">
        <f>'[1]40'!F18</f>
        <v>336</v>
      </c>
      <c r="G12" s="4">
        <f>'[1]40'!G18</f>
        <v>360</v>
      </c>
      <c r="H12" s="5">
        <f t="shared" si="16"/>
        <v>696</v>
      </c>
      <c r="I12" s="4">
        <v>194</v>
      </c>
      <c r="J12" s="6">
        <f t="shared" si="0"/>
        <v>57.738095238095234</v>
      </c>
      <c r="K12" s="4">
        <v>187</v>
      </c>
      <c r="L12" s="6">
        <f t="shared" si="1"/>
        <v>51.94444444444445</v>
      </c>
      <c r="M12" s="5">
        <f t="shared" si="2"/>
        <v>381</v>
      </c>
      <c r="N12" s="6">
        <f t="shared" si="3"/>
        <v>54.741379310344826</v>
      </c>
      <c r="O12" s="4">
        <v>234</v>
      </c>
      <c r="P12" s="6">
        <f t="shared" si="4"/>
        <v>69.642857142857139</v>
      </c>
      <c r="Q12" s="4">
        <v>229</v>
      </c>
      <c r="R12" s="6">
        <f t="shared" si="5"/>
        <v>63.611111111111107</v>
      </c>
      <c r="S12" s="5">
        <f t="shared" si="6"/>
        <v>463</v>
      </c>
      <c r="T12" s="6">
        <f t="shared" si="7"/>
        <v>66.522988505747122</v>
      </c>
      <c r="U12" s="4">
        <v>264</v>
      </c>
      <c r="V12" s="6">
        <f t="shared" si="8"/>
        <v>78.571428571428569</v>
      </c>
      <c r="W12" s="4">
        <v>208</v>
      </c>
      <c r="X12" s="6">
        <f t="shared" si="9"/>
        <v>57.777777777777771</v>
      </c>
      <c r="Y12" s="5">
        <f t="shared" si="10"/>
        <v>472</v>
      </c>
      <c r="Z12" s="6">
        <f t="shared" si="11"/>
        <v>67.81609195402298</v>
      </c>
      <c r="AA12" s="4">
        <v>270</v>
      </c>
      <c r="AB12" s="6">
        <f t="shared" si="12"/>
        <v>80.357142857142861</v>
      </c>
      <c r="AC12" s="4">
        <v>213</v>
      </c>
      <c r="AD12" s="6">
        <f t="shared" si="13"/>
        <v>59.166666666666664</v>
      </c>
      <c r="AE12" s="5">
        <f t="shared" si="14"/>
        <v>483</v>
      </c>
      <c r="AF12" s="6">
        <f t="shared" si="15"/>
        <v>69.396551724137936</v>
      </c>
    </row>
    <row r="13" spans="1:32">
      <c r="A13" s="2">
        <v>9</v>
      </c>
      <c r="B13" s="2">
        <f>'[1]42'!B21</f>
        <v>350105</v>
      </c>
      <c r="C13" s="3" t="str">
        <f>'[1]9'!C17</f>
        <v>Kebonagung</v>
      </c>
      <c r="D13" s="2">
        <f>'[1]42'!D21</f>
        <v>35010200009</v>
      </c>
      <c r="E13" s="3" t="str">
        <f>'[1]9'!E17</f>
        <v>Kebonagung</v>
      </c>
      <c r="F13" s="4">
        <f>'[1]40'!F19</f>
        <v>171</v>
      </c>
      <c r="G13" s="4">
        <f>'[1]40'!G19</f>
        <v>129</v>
      </c>
      <c r="H13" s="5">
        <f t="shared" si="16"/>
        <v>300</v>
      </c>
      <c r="I13" s="4">
        <v>99</v>
      </c>
      <c r="J13" s="6">
        <f t="shared" si="0"/>
        <v>57.894736842105267</v>
      </c>
      <c r="K13" s="4">
        <v>87</v>
      </c>
      <c r="L13" s="6">
        <f t="shared" si="1"/>
        <v>67.441860465116278</v>
      </c>
      <c r="M13" s="5">
        <f t="shared" si="2"/>
        <v>186</v>
      </c>
      <c r="N13" s="6">
        <f t="shared" si="3"/>
        <v>62</v>
      </c>
      <c r="O13" s="4">
        <v>117</v>
      </c>
      <c r="P13" s="6">
        <f t="shared" si="4"/>
        <v>68.421052631578945</v>
      </c>
      <c r="Q13" s="4">
        <v>107</v>
      </c>
      <c r="R13" s="6">
        <f t="shared" si="5"/>
        <v>82.945736434108525</v>
      </c>
      <c r="S13" s="5">
        <f t="shared" si="6"/>
        <v>224</v>
      </c>
      <c r="T13" s="6">
        <f t="shared" si="7"/>
        <v>74.666666666666671</v>
      </c>
      <c r="U13" s="4">
        <v>102</v>
      </c>
      <c r="V13" s="6">
        <f t="shared" si="8"/>
        <v>59.649122807017541</v>
      </c>
      <c r="W13" s="4">
        <v>107</v>
      </c>
      <c r="X13" s="6">
        <f t="shared" si="9"/>
        <v>82.945736434108525</v>
      </c>
      <c r="Y13" s="5">
        <f t="shared" si="10"/>
        <v>209</v>
      </c>
      <c r="Z13" s="6">
        <f t="shared" si="11"/>
        <v>69.666666666666671</v>
      </c>
      <c r="AA13" s="4">
        <v>108</v>
      </c>
      <c r="AB13" s="6">
        <f t="shared" si="12"/>
        <v>63.157894736842103</v>
      </c>
      <c r="AC13" s="4">
        <v>117</v>
      </c>
      <c r="AD13" s="6">
        <f t="shared" si="13"/>
        <v>90.697674418604649</v>
      </c>
      <c r="AE13" s="5">
        <f t="shared" si="14"/>
        <v>225</v>
      </c>
      <c r="AF13" s="6">
        <f t="shared" si="15"/>
        <v>75</v>
      </c>
    </row>
    <row r="14" spans="1:32">
      <c r="A14" s="2">
        <v>10</v>
      </c>
      <c r="B14" s="2"/>
      <c r="C14" s="3"/>
      <c r="D14" s="2">
        <f>'[1]42'!D22</f>
        <v>35010200010</v>
      </c>
      <c r="E14" s="3" t="str">
        <f>'[1]9'!E18</f>
        <v>Ketrowonojoyo</v>
      </c>
      <c r="F14" s="4">
        <f>'[1]40'!F20</f>
        <v>130</v>
      </c>
      <c r="G14" s="4">
        <f>'[1]40'!G20</f>
        <v>107</v>
      </c>
      <c r="H14" s="5">
        <f t="shared" si="16"/>
        <v>237</v>
      </c>
      <c r="I14" s="4">
        <v>76</v>
      </c>
      <c r="J14" s="6">
        <f t="shared" si="0"/>
        <v>58.461538461538467</v>
      </c>
      <c r="K14" s="4">
        <v>91</v>
      </c>
      <c r="L14" s="6">
        <f t="shared" si="1"/>
        <v>85.046728971962608</v>
      </c>
      <c r="M14" s="5">
        <f t="shared" si="2"/>
        <v>167</v>
      </c>
      <c r="N14" s="6">
        <f t="shared" si="3"/>
        <v>70.46413502109705</v>
      </c>
      <c r="O14" s="4">
        <v>91</v>
      </c>
      <c r="P14" s="6">
        <f t="shared" si="4"/>
        <v>70</v>
      </c>
      <c r="Q14" s="4">
        <v>93</v>
      </c>
      <c r="R14" s="6">
        <f t="shared" si="5"/>
        <v>86.915887850467286</v>
      </c>
      <c r="S14" s="5">
        <f t="shared" si="6"/>
        <v>184</v>
      </c>
      <c r="T14" s="6">
        <f t="shared" si="7"/>
        <v>77.637130801687761</v>
      </c>
      <c r="U14" s="4">
        <v>88</v>
      </c>
      <c r="V14" s="6">
        <f t="shared" si="8"/>
        <v>67.692307692307693</v>
      </c>
      <c r="W14" s="4">
        <v>82</v>
      </c>
      <c r="X14" s="6">
        <f t="shared" si="9"/>
        <v>76.63551401869158</v>
      </c>
      <c r="Y14" s="5">
        <f t="shared" si="10"/>
        <v>170</v>
      </c>
      <c r="Z14" s="6">
        <f t="shared" si="11"/>
        <v>71.729957805907176</v>
      </c>
      <c r="AA14" s="4">
        <v>87</v>
      </c>
      <c r="AB14" s="6">
        <f t="shared" si="12"/>
        <v>66.92307692307692</v>
      </c>
      <c r="AC14" s="4">
        <v>83</v>
      </c>
      <c r="AD14" s="6">
        <f t="shared" si="13"/>
        <v>77.570093457943926</v>
      </c>
      <c r="AE14" s="5">
        <f t="shared" si="14"/>
        <v>170</v>
      </c>
      <c r="AF14" s="6">
        <f t="shared" si="15"/>
        <v>71.729957805907176</v>
      </c>
    </row>
    <row r="15" spans="1:32">
      <c r="A15" s="2">
        <v>11</v>
      </c>
      <c r="B15" s="2">
        <f>'[1]42'!B23</f>
        <v>350106</v>
      </c>
      <c r="C15" s="3" t="str">
        <f>'[1]9'!C19</f>
        <v>Arjosari</v>
      </c>
      <c r="D15" s="2">
        <f>'[1]42'!D23</f>
        <v>35010200011</v>
      </c>
      <c r="E15" s="3" t="str">
        <f>'[1]9'!E19</f>
        <v>Arjosari</v>
      </c>
      <c r="F15" s="4">
        <f>'[1]40'!F21</f>
        <v>191</v>
      </c>
      <c r="G15" s="4">
        <f>'[1]40'!G21</f>
        <v>178</v>
      </c>
      <c r="H15" s="5">
        <f t="shared" si="16"/>
        <v>369</v>
      </c>
      <c r="I15" s="4">
        <v>90</v>
      </c>
      <c r="J15" s="6">
        <f t="shared" si="0"/>
        <v>47.120418848167539</v>
      </c>
      <c r="K15" s="4">
        <v>105</v>
      </c>
      <c r="L15" s="6">
        <f t="shared" si="1"/>
        <v>58.988764044943821</v>
      </c>
      <c r="M15" s="5">
        <f t="shared" si="2"/>
        <v>195</v>
      </c>
      <c r="N15" s="6">
        <f t="shared" si="3"/>
        <v>52.845528455284551</v>
      </c>
      <c r="O15" s="4">
        <v>121</v>
      </c>
      <c r="P15" s="6">
        <f t="shared" si="4"/>
        <v>63.350785340314133</v>
      </c>
      <c r="Q15" s="4">
        <v>141</v>
      </c>
      <c r="R15" s="6">
        <f t="shared" si="5"/>
        <v>79.213483146067418</v>
      </c>
      <c r="S15" s="5">
        <f t="shared" si="6"/>
        <v>262</v>
      </c>
      <c r="T15" s="6">
        <f t="shared" si="7"/>
        <v>71.002710027100264</v>
      </c>
      <c r="U15" s="4">
        <v>138</v>
      </c>
      <c r="V15" s="6">
        <f t="shared" si="8"/>
        <v>72.251308900523554</v>
      </c>
      <c r="W15" s="4">
        <v>133</v>
      </c>
      <c r="X15" s="6">
        <f t="shared" si="9"/>
        <v>74.719101123595507</v>
      </c>
      <c r="Y15" s="5">
        <f t="shared" si="10"/>
        <v>271</v>
      </c>
      <c r="Z15" s="6">
        <f t="shared" si="11"/>
        <v>73.441734417344179</v>
      </c>
      <c r="AA15" s="4">
        <v>142</v>
      </c>
      <c r="AB15" s="6">
        <f t="shared" si="12"/>
        <v>74.345549738219901</v>
      </c>
      <c r="AC15" s="4">
        <v>140</v>
      </c>
      <c r="AD15" s="6">
        <f t="shared" si="13"/>
        <v>78.651685393258433</v>
      </c>
      <c r="AE15" s="5">
        <f t="shared" si="14"/>
        <v>282</v>
      </c>
      <c r="AF15" s="6">
        <f t="shared" si="15"/>
        <v>76.422764227642276</v>
      </c>
    </row>
    <row r="16" spans="1:32">
      <c r="A16" s="2">
        <v>12</v>
      </c>
      <c r="B16" s="2"/>
      <c r="C16" s="3"/>
      <c r="D16" s="2">
        <f>'[1]42'!D24</f>
        <v>35010200012</v>
      </c>
      <c r="E16" s="3" t="str">
        <f>'[1]9'!E20</f>
        <v>Kedungbendo</v>
      </c>
      <c r="F16" s="4">
        <f>'[1]40'!F22</f>
        <v>58</v>
      </c>
      <c r="G16" s="4">
        <f>'[1]40'!G22</f>
        <v>50</v>
      </c>
      <c r="H16" s="5">
        <f t="shared" si="16"/>
        <v>108</v>
      </c>
      <c r="I16" s="4">
        <v>54</v>
      </c>
      <c r="J16" s="6">
        <f t="shared" si="0"/>
        <v>93.103448275862064</v>
      </c>
      <c r="K16" s="4">
        <v>47</v>
      </c>
      <c r="L16" s="6">
        <f t="shared" si="1"/>
        <v>94</v>
      </c>
      <c r="M16" s="5">
        <f t="shared" si="2"/>
        <v>101</v>
      </c>
      <c r="N16" s="6">
        <f t="shared" si="3"/>
        <v>93.518518518518519</v>
      </c>
      <c r="O16" s="4">
        <v>52</v>
      </c>
      <c r="P16" s="6">
        <f t="shared" si="4"/>
        <v>89.65517241379311</v>
      </c>
      <c r="Q16" s="4">
        <v>49</v>
      </c>
      <c r="R16" s="6">
        <f t="shared" si="5"/>
        <v>98</v>
      </c>
      <c r="S16" s="5">
        <f t="shared" si="6"/>
        <v>101</v>
      </c>
      <c r="T16" s="6">
        <f t="shared" si="7"/>
        <v>93.518518518518519</v>
      </c>
      <c r="U16" s="4">
        <v>57</v>
      </c>
      <c r="V16" s="6">
        <f t="shared" si="8"/>
        <v>98.275862068965509</v>
      </c>
      <c r="W16" s="4">
        <v>52</v>
      </c>
      <c r="X16" s="6">
        <f t="shared" si="9"/>
        <v>104</v>
      </c>
      <c r="Y16" s="5">
        <f t="shared" si="10"/>
        <v>109</v>
      </c>
      <c r="Z16" s="6">
        <f t="shared" si="11"/>
        <v>100.92592592592592</v>
      </c>
      <c r="AA16" s="4">
        <v>57</v>
      </c>
      <c r="AB16" s="6">
        <f t="shared" si="12"/>
        <v>98.275862068965509</v>
      </c>
      <c r="AC16" s="4">
        <v>52</v>
      </c>
      <c r="AD16" s="6">
        <f t="shared" si="13"/>
        <v>104</v>
      </c>
      <c r="AE16" s="5">
        <f t="shared" si="14"/>
        <v>109</v>
      </c>
      <c r="AF16" s="6">
        <f t="shared" si="15"/>
        <v>100.92592592592592</v>
      </c>
    </row>
    <row r="17" spans="1:32">
      <c r="A17" s="2">
        <v>13</v>
      </c>
      <c r="B17" s="2">
        <f>'[1]42'!B25</f>
        <v>350107</v>
      </c>
      <c r="C17" s="3" t="str">
        <f>'[1]9'!C21</f>
        <v>Nawangan</v>
      </c>
      <c r="D17" s="2">
        <f>'[1]42'!D25</f>
        <v>35010200013</v>
      </c>
      <c r="E17" s="3" t="str">
        <f>'[1]9'!E21</f>
        <v>Nawangan</v>
      </c>
      <c r="F17" s="4">
        <f>'[1]40'!F23</f>
        <v>166</v>
      </c>
      <c r="G17" s="4">
        <f>'[1]40'!G23</f>
        <v>146</v>
      </c>
      <c r="H17" s="5">
        <f t="shared" si="16"/>
        <v>312</v>
      </c>
      <c r="I17" s="4">
        <v>99</v>
      </c>
      <c r="J17" s="6">
        <f t="shared" si="0"/>
        <v>59.638554216867469</v>
      </c>
      <c r="K17" s="4">
        <v>93</v>
      </c>
      <c r="L17" s="6">
        <f t="shared" si="1"/>
        <v>63.698630136986303</v>
      </c>
      <c r="M17" s="5">
        <f t="shared" si="2"/>
        <v>192</v>
      </c>
      <c r="N17" s="6">
        <f t="shared" si="3"/>
        <v>61.53846153846154</v>
      </c>
      <c r="O17" s="4">
        <v>109</v>
      </c>
      <c r="P17" s="6">
        <f t="shared" si="4"/>
        <v>65.662650602409627</v>
      </c>
      <c r="Q17" s="4">
        <v>96</v>
      </c>
      <c r="R17" s="6">
        <f t="shared" si="5"/>
        <v>65.753424657534239</v>
      </c>
      <c r="S17" s="5">
        <f t="shared" si="6"/>
        <v>205</v>
      </c>
      <c r="T17" s="6">
        <f t="shared" si="7"/>
        <v>65.705128205128204</v>
      </c>
      <c r="U17" s="4">
        <v>112</v>
      </c>
      <c r="V17" s="6">
        <f t="shared" si="8"/>
        <v>67.46987951807229</v>
      </c>
      <c r="W17" s="4">
        <v>110</v>
      </c>
      <c r="X17" s="6">
        <f t="shared" si="9"/>
        <v>75.342465753424662</v>
      </c>
      <c r="Y17" s="5">
        <f t="shared" si="10"/>
        <v>222</v>
      </c>
      <c r="Z17" s="6">
        <f t="shared" si="11"/>
        <v>71.15384615384616</v>
      </c>
      <c r="AA17" s="4">
        <v>112</v>
      </c>
      <c r="AB17" s="6">
        <f t="shared" si="12"/>
        <v>67.46987951807229</v>
      </c>
      <c r="AC17" s="4">
        <v>109</v>
      </c>
      <c r="AD17" s="6">
        <f t="shared" si="13"/>
        <v>74.657534246575338</v>
      </c>
      <c r="AE17" s="5">
        <f t="shared" si="14"/>
        <v>221</v>
      </c>
      <c r="AF17" s="6">
        <f t="shared" si="15"/>
        <v>70.833333333333343</v>
      </c>
    </row>
    <row r="18" spans="1:32">
      <c r="A18" s="2">
        <v>14</v>
      </c>
      <c r="B18" s="2"/>
      <c r="C18" s="3"/>
      <c r="D18" s="2">
        <f>'[1]42'!D26</f>
        <v>35010200014</v>
      </c>
      <c r="E18" s="3" t="str">
        <f>'[1]9'!E22</f>
        <v>Pakis Baru</v>
      </c>
      <c r="F18" s="4">
        <f>'[1]40'!F24</f>
        <v>141</v>
      </c>
      <c r="G18" s="4">
        <f>'[1]40'!G24</f>
        <v>119</v>
      </c>
      <c r="H18" s="5">
        <f t="shared" si="16"/>
        <v>260</v>
      </c>
      <c r="I18" s="4">
        <v>95</v>
      </c>
      <c r="J18" s="6">
        <f t="shared" si="0"/>
        <v>67.37588652482269</v>
      </c>
      <c r="K18" s="4">
        <v>87</v>
      </c>
      <c r="L18" s="6">
        <f t="shared" si="1"/>
        <v>73.109243697478988</v>
      </c>
      <c r="M18" s="5">
        <f t="shared" si="2"/>
        <v>182</v>
      </c>
      <c r="N18" s="6">
        <f t="shared" si="3"/>
        <v>70</v>
      </c>
      <c r="O18" s="4">
        <v>109</v>
      </c>
      <c r="P18" s="6">
        <f t="shared" si="4"/>
        <v>77.304964539007088</v>
      </c>
      <c r="Q18" s="4">
        <v>99</v>
      </c>
      <c r="R18" s="6">
        <f t="shared" si="5"/>
        <v>83.193277310924373</v>
      </c>
      <c r="S18" s="5">
        <f t="shared" si="6"/>
        <v>208</v>
      </c>
      <c r="T18" s="6">
        <f t="shared" si="7"/>
        <v>80</v>
      </c>
      <c r="U18" s="4">
        <v>92</v>
      </c>
      <c r="V18" s="6">
        <f t="shared" si="8"/>
        <v>65.248226950354621</v>
      </c>
      <c r="W18" s="4">
        <v>96</v>
      </c>
      <c r="X18" s="6">
        <f t="shared" si="9"/>
        <v>80.672268907563023</v>
      </c>
      <c r="Y18" s="5">
        <f t="shared" si="10"/>
        <v>188</v>
      </c>
      <c r="Z18" s="6">
        <f t="shared" si="11"/>
        <v>72.307692307692307</v>
      </c>
      <c r="AA18" s="4">
        <v>91</v>
      </c>
      <c r="AB18" s="6">
        <f t="shared" si="12"/>
        <v>64.539007092198588</v>
      </c>
      <c r="AC18" s="4">
        <v>95</v>
      </c>
      <c r="AD18" s="6">
        <f t="shared" si="13"/>
        <v>79.831932773109244</v>
      </c>
      <c r="AE18" s="5">
        <f t="shared" si="14"/>
        <v>186</v>
      </c>
      <c r="AF18" s="6">
        <f t="shared" si="15"/>
        <v>71.538461538461533</v>
      </c>
    </row>
    <row r="19" spans="1:32">
      <c r="A19" s="2">
        <v>15</v>
      </c>
      <c r="B19" s="2">
        <f>'[1]42'!B27</f>
        <v>350108</v>
      </c>
      <c r="C19" s="3" t="str">
        <f>'[1]9'!C23</f>
        <v>Bandar</v>
      </c>
      <c r="D19" s="2">
        <f>'[1]42'!D27</f>
        <v>35010200015</v>
      </c>
      <c r="E19" s="3" t="str">
        <f>'[1]9'!E23</f>
        <v>Bandar</v>
      </c>
      <c r="F19" s="4">
        <f>'[1]40'!F25</f>
        <v>105</v>
      </c>
      <c r="G19" s="4">
        <f>'[1]40'!G25</f>
        <v>117</v>
      </c>
      <c r="H19" s="5">
        <f t="shared" si="16"/>
        <v>222</v>
      </c>
      <c r="I19" s="4">
        <v>92</v>
      </c>
      <c r="J19" s="6">
        <f t="shared" si="0"/>
        <v>87.61904761904762</v>
      </c>
      <c r="K19" s="4">
        <v>81</v>
      </c>
      <c r="L19" s="6">
        <f t="shared" si="1"/>
        <v>69.230769230769226</v>
      </c>
      <c r="M19" s="5">
        <f t="shared" si="2"/>
        <v>173</v>
      </c>
      <c r="N19" s="6">
        <f t="shared" si="3"/>
        <v>77.927927927927925</v>
      </c>
      <c r="O19" s="4">
        <v>85</v>
      </c>
      <c r="P19" s="6">
        <f t="shared" si="4"/>
        <v>80.952380952380949</v>
      </c>
      <c r="Q19" s="4">
        <v>76</v>
      </c>
      <c r="R19" s="6">
        <f t="shared" si="5"/>
        <v>64.957264957264954</v>
      </c>
      <c r="S19" s="5">
        <f t="shared" si="6"/>
        <v>161</v>
      </c>
      <c r="T19" s="6">
        <f t="shared" si="7"/>
        <v>72.522522522522522</v>
      </c>
      <c r="U19" s="4">
        <v>90</v>
      </c>
      <c r="V19" s="6">
        <f t="shared" si="8"/>
        <v>85.714285714285708</v>
      </c>
      <c r="W19" s="4">
        <v>80</v>
      </c>
      <c r="X19" s="6">
        <f t="shared" si="9"/>
        <v>68.376068376068375</v>
      </c>
      <c r="Y19" s="5">
        <f t="shared" si="10"/>
        <v>170</v>
      </c>
      <c r="Z19" s="6">
        <f t="shared" si="11"/>
        <v>76.576576576576571</v>
      </c>
      <c r="AA19" s="4">
        <v>91</v>
      </c>
      <c r="AB19" s="6">
        <f t="shared" si="12"/>
        <v>86.666666666666671</v>
      </c>
      <c r="AC19" s="4">
        <v>83</v>
      </c>
      <c r="AD19" s="6">
        <f t="shared" si="13"/>
        <v>70.940170940170944</v>
      </c>
      <c r="AE19" s="5">
        <f t="shared" si="14"/>
        <v>174</v>
      </c>
      <c r="AF19" s="6">
        <f t="shared" si="15"/>
        <v>78.378378378378372</v>
      </c>
    </row>
    <row r="20" spans="1:32">
      <c r="A20" s="2">
        <v>16</v>
      </c>
      <c r="B20" s="2"/>
      <c r="C20" s="3"/>
      <c r="D20" s="2">
        <f>'[1]42'!D28</f>
        <v>35010200016</v>
      </c>
      <c r="E20" s="3" t="str">
        <f>'[1]9'!E24</f>
        <v>Jeruk</v>
      </c>
      <c r="F20" s="4">
        <f>'[1]40'!F26</f>
        <v>146</v>
      </c>
      <c r="G20" s="4">
        <f>'[1]40'!G26</f>
        <v>101</v>
      </c>
      <c r="H20" s="5">
        <f t="shared" si="16"/>
        <v>247</v>
      </c>
      <c r="I20" s="4">
        <v>92</v>
      </c>
      <c r="J20" s="6">
        <f t="shared" si="0"/>
        <v>63.013698630136986</v>
      </c>
      <c r="K20" s="4">
        <v>80</v>
      </c>
      <c r="L20" s="6">
        <f t="shared" si="1"/>
        <v>79.207920792079207</v>
      </c>
      <c r="M20" s="5">
        <f t="shared" si="2"/>
        <v>172</v>
      </c>
      <c r="N20" s="6">
        <f t="shared" si="3"/>
        <v>69.635627530364374</v>
      </c>
      <c r="O20" s="4">
        <v>98</v>
      </c>
      <c r="P20" s="6">
        <f t="shared" si="4"/>
        <v>67.123287671232873</v>
      </c>
      <c r="Q20" s="4">
        <v>80</v>
      </c>
      <c r="R20" s="6">
        <f t="shared" si="5"/>
        <v>79.207920792079207</v>
      </c>
      <c r="S20" s="5">
        <f t="shared" si="6"/>
        <v>178</v>
      </c>
      <c r="T20" s="6">
        <f t="shared" si="7"/>
        <v>72.064777327935232</v>
      </c>
      <c r="U20" s="4">
        <v>103</v>
      </c>
      <c r="V20" s="6">
        <f t="shared" si="8"/>
        <v>70.547945205479451</v>
      </c>
      <c r="W20" s="4">
        <v>101</v>
      </c>
      <c r="X20" s="6">
        <f t="shared" si="9"/>
        <v>100</v>
      </c>
      <c r="Y20" s="5">
        <f t="shared" si="10"/>
        <v>204</v>
      </c>
      <c r="Z20" s="6">
        <f t="shared" si="11"/>
        <v>82.591093117408903</v>
      </c>
      <c r="AA20" s="4">
        <v>104</v>
      </c>
      <c r="AB20" s="6">
        <f t="shared" si="12"/>
        <v>71.232876712328761</v>
      </c>
      <c r="AC20" s="4">
        <v>98</v>
      </c>
      <c r="AD20" s="6">
        <f t="shared" si="13"/>
        <v>97.029702970297024</v>
      </c>
      <c r="AE20" s="5">
        <f t="shared" si="14"/>
        <v>202</v>
      </c>
      <c r="AF20" s="6">
        <f t="shared" si="15"/>
        <v>81.781376518218622</v>
      </c>
    </row>
    <row r="21" spans="1:32">
      <c r="A21" s="2">
        <v>17</v>
      </c>
      <c r="B21" s="2">
        <f>'[1]42'!B29</f>
        <v>350109</v>
      </c>
      <c r="C21" s="3" t="str">
        <f>'[1]9'!C25</f>
        <v>Tegalombo</v>
      </c>
      <c r="D21" s="2">
        <f>'[1]42'!D29</f>
        <v>35010200017</v>
      </c>
      <c r="E21" s="3" t="str">
        <f>'[1]9'!E25</f>
        <v>Tegalombo</v>
      </c>
      <c r="F21" s="4">
        <f>'[1]40'!F27</f>
        <v>186</v>
      </c>
      <c r="G21" s="4">
        <f>'[1]40'!G27</f>
        <v>213</v>
      </c>
      <c r="H21" s="5">
        <f t="shared" si="16"/>
        <v>399</v>
      </c>
      <c r="I21" s="4">
        <v>130</v>
      </c>
      <c r="J21" s="6">
        <f t="shared" si="0"/>
        <v>69.892473118279568</v>
      </c>
      <c r="K21" s="4">
        <v>93</v>
      </c>
      <c r="L21" s="6">
        <f t="shared" si="1"/>
        <v>43.661971830985912</v>
      </c>
      <c r="M21" s="5">
        <f t="shared" si="2"/>
        <v>223</v>
      </c>
      <c r="N21" s="6">
        <f t="shared" si="3"/>
        <v>55.889724310776941</v>
      </c>
      <c r="O21" s="4">
        <v>169</v>
      </c>
      <c r="P21" s="6">
        <f t="shared" si="4"/>
        <v>90.86021505376344</v>
      </c>
      <c r="Q21" s="4">
        <v>108</v>
      </c>
      <c r="R21" s="6">
        <f t="shared" si="5"/>
        <v>50.704225352112672</v>
      </c>
      <c r="S21" s="5">
        <f t="shared" si="6"/>
        <v>277</v>
      </c>
      <c r="T21" s="6">
        <f t="shared" si="7"/>
        <v>69.423558897243112</v>
      </c>
      <c r="U21" s="4">
        <v>165</v>
      </c>
      <c r="V21" s="6">
        <f t="shared" si="8"/>
        <v>88.709677419354833</v>
      </c>
      <c r="W21" s="4">
        <v>142</v>
      </c>
      <c r="X21" s="6">
        <f t="shared" si="9"/>
        <v>66.666666666666657</v>
      </c>
      <c r="Y21" s="5">
        <f t="shared" si="10"/>
        <v>307</v>
      </c>
      <c r="Z21" s="6">
        <f t="shared" si="11"/>
        <v>76.942355889724311</v>
      </c>
      <c r="AA21" s="4">
        <v>165</v>
      </c>
      <c r="AB21" s="6">
        <f t="shared" si="12"/>
        <v>88.709677419354833</v>
      </c>
      <c r="AC21" s="4">
        <v>142</v>
      </c>
      <c r="AD21" s="6">
        <f t="shared" si="13"/>
        <v>66.666666666666657</v>
      </c>
      <c r="AE21" s="5">
        <f t="shared" si="14"/>
        <v>307</v>
      </c>
      <c r="AF21" s="6">
        <f t="shared" si="15"/>
        <v>76.942355889724311</v>
      </c>
    </row>
    <row r="22" spans="1:32">
      <c r="A22" s="2">
        <v>18</v>
      </c>
      <c r="B22" s="2"/>
      <c r="C22" s="9"/>
      <c r="D22" s="2">
        <f>'[1]42'!D30</f>
        <v>35010200018</v>
      </c>
      <c r="E22" s="3" t="str">
        <f>'[1]9'!E26</f>
        <v>Gemaharjo</v>
      </c>
      <c r="F22" s="4">
        <f>'[1]40'!F28</f>
        <v>110</v>
      </c>
      <c r="G22" s="4">
        <f>'[1]40'!G28</f>
        <v>117</v>
      </c>
      <c r="H22" s="5">
        <f t="shared" si="16"/>
        <v>227</v>
      </c>
      <c r="I22" s="4">
        <v>88</v>
      </c>
      <c r="J22" s="6">
        <f t="shared" si="0"/>
        <v>80</v>
      </c>
      <c r="K22" s="4">
        <v>54</v>
      </c>
      <c r="L22" s="6">
        <f t="shared" si="1"/>
        <v>46.153846153846153</v>
      </c>
      <c r="M22" s="5">
        <f t="shared" si="2"/>
        <v>142</v>
      </c>
      <c r="N22" s="6">
        <f t="shared" si="3"/>
        <v>62.555066079295152</v>
      </c>
      <c r="O22" s="4">
        <v>91</v>
      </c>
      <c r="P22" s="6">
        <f t="shared" si="4"/>
        <v>82.727272727272734</v>
      </c>
      <c r="Q22" s="4">
        <v>53</v>
      </c>
      <c r="R22" s="6">
        <f t="shared" si="5"/>
        <v>45.299145299145302</v>
      </c>
      <c r="S22" s="5">
        <f t="shared" si="6"/>
        <v>144</v>
      </c>
      <c r="T22" s="6">
        <f t="shared" si="7"/>
        <v>63.436123348017624</v>
      </c>
      <c r="U22" s="4">
        <v>86</v>
      </c>
      <c r="V22" s="6">
        <f t="shared" si="8"/>
        <v>78.181818181818187</v>
      </c>
      <c r="W22" s="4">
        <v>78</v>
      </c>
      <c r="X22" s="6">
        <f t="shared" si="9"/>
        <v>66.666666666666657</v>
      </c>
      <c r="Y22" s="5">
        <f t="shared" si="10"/>
        <v>164</v>
      </c>
      <c r="Z22" s="6">
        <f t="shared" si="11"/>
        <v>72.24669603524228</v>
      </c>
      <c r="AA22" s="4">
        <v>86</v>
      </c>
      <c r="AB22" s="6">
        <f t="shared" si="12"/>
        <v>78.181818181818187</v>
      </c>
      <c r="AC22" s="4">
        <v>78</v>
      </c>
      <c r="AD22" s="6">
        <f t="shared" si="13"/>
        <v>66.666666666666657</v>
      </c>
      <c r="AE22" s="5">
        <f t="shared" si="14"/>
        <v>164</v>
      </c>
      <c r="AF22" s="6">
        <f t="shared" si="15"/>
        <v>72.24669603524228</v>
      </c>
    </row>
    <row r="23" spans="1:32">
      <c r="A23" s="2">
        <v>19</v>
      </c>
      <c r="B23" s="11">
        <v>350110</v>
      </c>
      <c r="C23" s="9" t="s">
        <v>18</v>
      </c>
      <c r="D23" s="2">
        <f>'[1]42'!D31</f>
        <v>35010200019</v>
      </c>
      <c r="E23" s="9" t="s">
        <v>18</v>
      </c>
      <c r="F23" s="9">
        <v>352</v>
      </c>
      <c r="G23" s="9">
        <v>364</v>
      </c>
      <c r="H23" s="5">
        <f t="shared" si="16"/>
        <v>716</v>
      </c>
      <c r="I23" s="4">
        <v>205</v>
      </c>
      <c r="J23" s="6">
        <f t="shared" si="0"/>
        <v>58.238636363636367</v>
      </c>
      <c r="K23" s="4">
        <v>202</v>
      </c>
      <c r="L23" s="6">
        <f t="shared" si="1"/>
        <v>55.494505494505496</v>
      </c>
      <c r="M23" s="5">
        <f t="shared" si="2"/>
        <v>407</v>
      </c>
      <c r="N23" s="6">
        <f t="shared" si="3"/>
        <v>56.843575418994419</v>
      </c>
      <c r="O23" s="4">
        <v>254</v>
      </c>
      <c r="P23" s="6">
        <f t="shared" si="4"/>
        <v>72.159090909090907</v>
      </c>
      <c r="Q23" s="4">
        <v>229</v>
      </c>
      <c r="R23" s="6">
        <f t="shared" si="5"/>
        <v>62.912087912087912</v>
      </c>
      <c r="S23" s="5">
        <f t="shared" si="6"/>
        <v>483</v>
      </c>
      <c r="T23" s="6">
        <f t="shared" si="7"/>
        <v>67.458100558659211</v>
      </c>
      <c r="U23" s="4">
        <v>253</v>
      </c>
      <c r="V23" s="6">
        <f t="shared" si="8"/>
        <v>71.875</v>
      </c>
      <c r="W23" s="4">
        <v>236</v>
      </c>
      <c r="X23" s="6">
        <f t="shared" si="9"/>
        <v>64.835164835164832</v>
      </c>
      <c r="Y23" s="5">
        <f t="shared" si="10"/>
        <v>489</v>
      </c>
      <c r="Z23" s="6">
        <f t="shared" si="11"/>
        <v>68.296089385474858</v>
      </c>
      <c r="AA23" s="4">
        <v>260</v>
      </c>
      <c r="AB23" s="6">
        <f t="shared" si="12"/>
        <v>73.86363636363636</v>
      </c>
      <c r="AC23" s="4">
        <v>236</v>
      </c>
      <c r="AD23" s="6">
        <f t="shared" si="13"/>
        <v>64.835164835164832</v>
      </c>
      <c r="AE23" s="5">
        <f t="shared" si="14"/>
        <v>496</v>
      </c>
      <c r="AF23" s="6">
        <f t="shared" si="15"/>
        <v>69.273743016759781</v>
      </c>
    </row>
    <row r="24" spans="1:32">
      <c r="A24" s="2">
        <v>20</v>
      </c>
      <c r="B24" s="11"/>
      <c r="C24" s="9"/>
      <c r="D24" s="2">
        <f>'[1]42'!D32</f>
        <v>35010200020</v>
      </c>
      <c r="E24" s="9" t="s">
        <v>21</v>
      </c>
      <c r="F24" s="9">
        <v>171</v>
      </c>
      <c r="G24" s="9">
        <v>178</v>
      </c>
      <c r="H24" s="5">
        <f t="shared" si="16"/>
        <v>349</v>
      </c>
      <c r="I24" s="4">
        <v>119</v>
      </c>
      <c r="J24" s="6">
        <f t="shared" si="0"/>
        <v>69.590643274853804</v>
      </c>
      <c r="K24" s="4">
        <v>140</v>
      </c>
      <c r="L24" s="6">
        <f t="shared" si="1"/>
        <v>78.651685393258433</v>
      </c>
      <c r="M24" s="5">
        <f t="shared" si="2"/>
        <v>259</v>
      </c>
      <c r="N24" s="6">
        <f t="shared" si="3"/>
        <v>74.212034383954148</v>
      </c>
      <c r="O24" s="4">
        <v>148</v>
      </c>
      <c r="P24" s="6">
        <f t="shared" si="4"/>
        <v>86.549707602339183</v>
      </c>
      <c r="Q24" s="4">
        <v>138</v>
      </c>
      <c r="R24" s="6">
        <f t="shared" si="5"/>
        <v>77.528089887640448</v>
      </c>
      <c r="S24" s="5">
        <f t="shared" si="6"/>
        <v>286</v>
      </c>
      <c r="T24" s="6">
        <f t="shared" si="7"/>
        <v>81.948424068767906</v>
      </c>
      <c r="U24" s="4">
        <v>148</v>
      </c>
      <c r="V24" s="6">
        <f t="shared" si="8"/>
        <v>86.549707602339183</v>
      </c>
      <c r="W24" s="4">
        <v>157</v>
      </c>
      <c r="X24" s="6">
        <f t="shared" si="9"/>
        <v>88.202247191011239</v>
      </c>
      <c r="Y24" s="5">
        <f t="shared" si="10"/>
        <v>305</v>
      </c>
      <c r="Z24" s="6">
        <f t="shared" si="11"/>
        <v>87.392550143266476</v>
      </c>
      <c r="AA24" s="4">
        <v>147</v>
      </c>
      <c r="AB24" s="6">
        <f t="shared" si="12"/>
        <v>85.964912280701753</v>
      </c>
      <c r="AC24" s="4">
        <v>155</v>
      </c>
      <c r="AD24" s="6">
        <f t="shared" si="13"/>
        <v>87.078651685393254</v>
      </c>
      <c r="AE24" s="5">
        <f t="shared" si="14"/>
        <v>302</v>
      </c>
      <c r="AF24" s="6">
        <f t="shared" si="15"/>
        <v>86.532951289398284</v>
      </c>
    </row>
    <row r="25" spans="1:32">
      <c r="A25" s="2">
        <v>21</v>
      </c>
      <c r="B25" s="11">
        <v>350111</v>
      </c>
      <c r="C25" s="9" t="s">
        <v>19</v>
      </c>
      <c r="D25" s="2">
        <f>'[1]42'!D33</f>
        <v>35010200021</v>
      </c>
      <c r="E25" s="9" t="s">
        <v>19</v>
      </c>
      <c r="F25" s="9">
        <v>221</v>
      </c>
      <c r="G25" s="9">
        <v>163</v>
      </c>
      <c r="H25" s="5">
        <f t="shared" si="16"/>
        <v>384</v>
      </c>
      <c r="I25" s="4">
        <v>142</v>
      </c>
      <c r="J25" s="6">
        <f t="shared" si="0"/>
        <v>64.25339366515837</v>
      </c>
      <c r="K25" s="4">
        <v>118</v>
      </c>
      <c r="L25" s="6">
        <f t="shared" si="1"/>
        <v>72.392638036809814</v>
      </c>
      <c r="M25" s="5">
        <f t="shared" si="2"/>
        <v>260</v>
      </c>
      <c r="N25" s="6">
        <f t="shared" si="3"/>
        <v>67.708333333333343</v>
      </c>
      <c r="O25" s="4">
        <v>146</v>
      </c>
      <c r="P25" s="6">
        <f t="shared" si="4"/>
        <v>66.063348416289585</v>
      </c>
      <c r="Q25" s="4">
        <v>118</v>
      </c>
      <c r="R25" s="6">
        <f t="shared" si="5"/>
        <v>72.392638036809814</v>
      </c>
      <c r="S25" s="5">
        <f t="shared" si="6"/>
        <v>264</v>
      </c>
      <c r="T25" s="6">
        <f t="shared" si="7"/>
        <v>68.75</v>
      </c>
      <c r="U25" s="4">
        <v>169</v>
      </c>
      <c r="V25" s="6">
        <f t="shared" si="8"/>
        <v>76.470588235294116</v>
      </c>
      <c r="W25" s="4">
        <v>137</v>
      </c>
      <c r="X25" s="6">
        <f t="shared" si="9"/>
        <v>84.049079754601223</v>
      </c>
      <c r="Y25" s="5">
        <f t="shared" si="10"/>
        <v>306</v>
      </c>
      <c r="Z25" s="6">
        <f t="shared" si="11"/>
        <v>79.6875</v>
      </c>
      <c r="AA25" s="4">
        <v>168</v>
      </c>
      <c r="AB25" s="6">
        <f t="shared" si="12"/>
        <v>76.018099547511312</v>
      </c>
      <c r="AC25" s="4">
        <v>137</v>
      </c>
      <c r="AD25" s="6">
        <f t="shared" si="13"/>
        <v>84.049079754601223</v>
      </c>
      <c r="AE25" s="5">
        <f t="shared" si="14"/>
        <v>305</v>
      </c>
      <c r="AF25" s="6">
        <f t="shared" si="15"/>
        <v>79.427083333333343</v>
      </c>
    </row>
    <row r="26" spans="1:32">
      <c r="A26" s="2">
        <v>22</v>
      </c>
      <c r="B26" s="11"/>
      <c r="C26" s="9"/>
      <c r="D26" s="2">
        <f>'[1]42'!D34</f>
        <v>35010200022</v>
      </c>
      <c r="E26" s="9" t="s">
        <v>22</v>
      </c>
      <c r="F26" s="9">
        <v>88</v>
      </c>
      <c r="G26" s="9">
        <v>88</v>
      </c>
      <c r="H26" s="5">
        <f t="shared" si="16"/>
        <v>176</v>
      </c>
      <c r="I26" s="4">
        <v>55</v>
      </c>
      <c r="J26" s="6">
        <f t="shared" si="0"/>
        <v>62.5</v>
      </c>
      <c r="K26" s="4">
        <v>48</v>
      </c>
      <c r="L26" s="6">
        <f t="shared" si="1"/>
        <v>54.54545454545454</v>
      </c>
      <c r="M26" s="5">
        <f t="shared" si="2"/>
        <v>103</v>
      </c>
      <c r="N26" s="6">
        <f t="shared" si="3"/>
        <v>58.522727272727273</v>
      </c>
      <c r="O26" s="4">
        <v>61</v>
      </c>
      <c r="P26" s="6">
        <f t="shared" si="4"/>
        <v>69.318181818181827</v>
      </c>
      <c r="Q26" s="4">
        <v>61</v>
      </c>
      <c r="R26" s="6">
        <f t="shared" si="5"/>
        <v>69.318181818181827</v>
      </c>
      <c r="S26" s="5">
        <f t="shared" si="6"/>
        <v>122</v>
      </c>
      <c r="T26" s="6">
        <f t="shared" si="7"/>
        <v>69.318181818181827</v>
      </c>
      <c r="U26" s="4">
        <v>75</v>
      </c>
      <c r="V26" s="6">
        <f t="shared" si="8"/>
        <v>85.227272727272734</v>
      </c>
      <c r="W26" s="4">
        <v>65</v>
      </c>
      <c r="X26" s="6">
        <f t="shared" si="9"/>
        <v>73.86363636363636</v>
      </c>
      <c r="Y26" s="5">
        <f t="shared" si="10"/>
        <v>140</v>
      </c>
      <c r="Z26" s="6">
        <f t="shared" si="11"/>
        <v>79.545454545454547</v>
      </c>
      <c r="AA26" s="4">
        <v>75</v>
      </c>
      <c r="AB26" s="6">
        <f t="shared" si="12"/>
        <v>85.227272727272734</v>
      </c>
      <c r="AC26" s="4">
        <v>65</v>
      </c>
      <c r="AD26" s="6">
        <f t="shared" si="13"/>
        <v>73.86363636363636</v>
      </c>
      <c r="AE26" s="5">
        <f t="shared" si="14"/>
        <v>140</v>
      </c>
      <c r="AF26" s="6">
        <f t="shared" si="15"/>
        <v>79.545454545454547</v>
      </c>
    </row>
    <row r="27" spans="1:32">
      <c r="A27" s="2">
        <v>23</v>
      </c>
      <c r="B27" s="11">
        <v>350112</v>
      </c>
      <c r="C27" s="9" t="s">
        <v>20</v>
      </c>
      <c r="D27" s="2">
        <f>'[1]42'!D35</f>
        <v>35010200023</v>
      </c>
      <c r="E27" s="9" t="s">
        <v>20</v>
      </c>
      <c r="F27" s="9">
        <v>94</v>
      </c>
      <c r="G27" s="9">
        <v>106</v>
      </c>
      <c r="H27" s="5">
        <f t="shared" si="16"/>
        <v>200</v>
      </c>
      <c r="I27" s="4">
        <v>76</v>
      </c>
      <c r="J27" s="6">
        <f t="shared" si="0"/>
        <v>80.851063829787222</v>
      </c>
      <c r="K27" s="4">
        <v>69</v>
      </c>
      <c r="L27" s="6">
        <f t="shared" si="1"/>
        <v>65.094339622641513</v>
      </c>
      <c r="M27" s="5">
        <f t="shared" si="2"/>
        <v>145</v>
      </c>
      <c r="N27" s="6">
        <f t="shared" si="3"/>
        <v>72.5</v>
      </c>
      <c r="O27" s="4">
        <v>79</v>
      </c>
      <c r="P27" s="6">
        <f t="shared" si="4"/>
        <v>84.042553191489361</v>
      </c>
      <c r="Q27" s="4">
        <v>75</v>
      </c>
      <c r="R27" s="6">
        <f t="shared" si="5"/>
        <v>70.754716981132077</v>
      </c>
      <c r="S27" s="5">
        <f t="shared" si="6"/>
        <v>154</v>
      </c>
      <c r="T27" s="6">
        <f t="shared" si="7"/>
        <v>77</v>
      </c>
      <c r="U27" s="4">
        <v>86</v>
      </c>
      <c r="V27" s="6">
        <f t="shared" si="8"/>
        <v>91.489361702127653</v>
      </c>
      <c r="W27" s="4">
        <v>83</v>
      </c>
      <c r="X27" s="6">
        <f t="shared" si="9"/>
        <v>78.301886792452834</v>
      </c>
      <c r="Y27" s="5">
        <f t="shared" si="10"/>
        <v>169</v>
      </c>
      <c r="Z27" s="6">
        <f t="shared" si="11"/>
        <v>84.5</v>
      </c>
      <c r="AA27" s="4">
        <v>86</v>
      </c>
      <c r="AB27" s="6">
        <f t="shared" si="12"/>
        <v>91.489361702127653</v>
      </c>
      <c r="AC27" s="4">
        <v>83</v>
      </c>
      <c r="AD27" s="6">
        <f t="shared" si="13"/>
        <v>78.301886792452834</v>
      </c>
      <c r="AE27" s="5">
        <f t="shared" si="14"/>
        <v>169</v>
      </c>
      <c r="AF27" s="6">
        <f t="shared" si="15"/>
        <v>84.5</v>
      </c>
    </row>
    <row r="28" spans="1:32">
      <c r="A28" s="2">
        <v>24</v>
      </c>
      <c r="B28" s="11"/>
      <c r="C28" s="3"/>
      <c r="D28" s="2">
        <f>'[1]42'!D36</f>
        <v>35010200024</v>
      </c>
      <c r="E28" s="9" t="s">
        <v>23</v>
      </c>
      <c r="F28" s="9">
        <v>72</v>
      </c>
      <c r="G28" s="9">
        <v>91</v>
      </c>
      <c r="H28" s="5">
        <f t="shared" si="16"/>
        <v>163</v>
      </c>
      <c r="I28" s="4">
        <v>54</v>
      </c>
      <c r="J28" s="6">
        <f t="shared" si="0"/>
        <v>75</v>
      </c>
      <c r="K28" s="4">
        <v>65</v>
      </c>
      <c r="L28" s="6">
        <f t="shared" si="1"/>
        <v>71.428571428571431</v>
      </c>
      <c r="M28" s="5">
        <f t="shared" si="2"/>
        <v>119</v>
      </c>
      <c r="N28" s="6">
        <f t="shared" si="3"/>
        <v>73.00613496932516</v>
      </c>
      <c r="O28" s="4">
        <v>66</v>
      </c>
      <c r="P28" s="6">
        <f t="shared" si="4"/>
        <v>91.666666666666657</v>
      </c>
      <c r="Q28" s="4">
        <v>72</v>
      </c>
      <c r="R28" s="6">
        <f t="shared" si="5"/>
        <v>79.120879120879124</v>
      </c>
      <c r="S28" s="5">
        <f t="shared" si="6"/>
        <v>138</v>
      </c>
      <c r="T28" s="6">
        <f t="shared" si="7"/>
        <v>84.662576687116569</v>
      </c>
      <c r="U28" s="4">
        <v>73</v>
      </c>
      <c r="V28" s="6">
        <f t="shared" si="8"/>
        <v>101.38888888888889</v>
      </c>
      <c r="W28" s="4">
        <v>76</v>
      </c>
      <c r="X28" s="6">
        <f t="shared" si="9"/>
        <v>83.516483516483518</v>
      </c>
      <c r="Y28" s="5">
        <f t="shared" si="10"/>
        <v>149</v>
      </c>
      <c r="Z28" s="6">
        <f t="shared" si="11"/>
        <v>91.411042944785279</v>
      </c>
      <c r="AA28" s="4">
        <v>74</v>
      </c>
      <c r="AB28" s="6">
        <f t="shared" si="12"/>
        <v>102.77777777777777</v>
      </c>
      <c r="AC28" s="4">
        <v>74</v>
      </c>
      <c r="AD28" s="6">
        <f t="shared" si="13"/>
        <v>81.318681318681314</v>
      </c>
      <c r="AE28" s="5">
        <f t="shared" si="14"/>
        <v>148</v>
      </c>
      <c r="AF28" s="6">
        <f t="shared" si="15"/>
        <v>90.797546012269933</v>
      </c>
    </row>
    <row r="29" spans="1:32">
      <c r="A29" s="15" t="s">
        <v>15</v>
      </c>
      <c r="B29" s="15"/>
      <c r="C29" s="15"/>
      <c r="D29" s="15"/>
      <c r="E29" s="15"/>
      <c r="F29" s="7">
        <f>SUM(F5:F28)</f>
        <v>3475</v>
      </c>
      <c r="G29" s="7">
        <f>SUM(G5:G28)</f>
        <v>3285</v>
      </c>
      <c r="H29" s="10">
        <f>SUM(H5:H28)</f>
        <v>6760</v>
      </c>
      <c r="I29" s="7">
        <f t="shared" ref="I29" si="17">SUM(I5:I28)</f>
        <v>2214</v>
      </c>
      <c r="J29" s="8">
        <f t="shared" si="0"/>
        <v>63.71223021582734</v>
      </c>
      <c r="K29" s="7">
        <f>SUM(K5:K28)</f>
        <v>2177</v>
      </c>
      <c r="L29" s="8">
        <f t="shared" si="1"/>
        <v>66.270928462709293</v>
      </c>
      <c r="M29" s="7">
        <f>SUM(M5:M28)</f>
        <v>4391</v>
      </c>
      <c r="N29" s="8">
        <f t="shared" si="3"/>
        <v>64.955621301775153</v>
      </c>
      <c r="O29" s="7">
        <f>SUM(O5:O28)</f>
        <v>2534</v>
      </c>
      <c r="P29" s="8">
        <f t="shared" si="4"/>
        <v>72.920863309352512</v>
      </c>
      <c r="Q29" s="7">
        <f>SUM(Q5:Q28)</f>
        <v>2416</v>
      </c>
      <c r="R29" s="8">
        <f t="shared" si="5"/>
        <v>73.546423135464238</v>
      </c>
      <c r="S29" s="7">
        <f>SUM(S5:S28)</f>
        <v>4950</v>
      </c>
      <c r="T29" s="8">
        <f t="shared" si="7"/>
        <v>73.224852071005913</v>
      </c>
      <c r="U29" s="7">
        <f>SUM(U5:U28)</f>
        <v>2602</v>
      </c>
      <c r="V29" s="8">
        <f t="shared" si="8"/>
        <v>74.877697841726615</v>
      </c>
      <c r="W29" s="7">
        <f>SUM(W5:W28)</f>
        <v>2526</v>
      </c>
      <c r="X29" s="8">
        <f t="shared" si="9"/>
        <v>76.894977168949779</v>
      </c>
      <c r="Y29" s="7">
        <f>SUM(Y5:Y28)</f>
        <v>5128</v>
      </c>
      <c r="Z29" s="8">
        <f t="shared" si="11"/>
        <v>75.857988165680482</v>
      </c>
      <c r="AA29" s="7">
        <f>SUM(AA5:AA28)</f>
        <v>2655</v>
      </c>
      <c r="AB29" s="8">
        <f t="shared" si="12"/>
        <v>76.402877697841731</v>
      </c>
      <c r="AC29" s="7">
        <f>SUM(AC5:AC28)</f>
        <v>2566</v>
      </c>
      <c r="AD29" s="8">
        <f t="shared" si="13"/>
        <v>78.112633181126341</v>
      </c>
      <c r="AE29" s="7">
        <f>SUM(AE5:AE28)</f>
        <v>5221</v>
      </c>
      <c r="AF29" s="8">
        <f t="shared" si="15"/>
        <v>77.23372781065089</v>
      </c>
    </row>
  </sheetData>
  <mergeCells count="24">
    <mergeCell ref="A29:E29"/>
    <mergeCell ref="S3:T3"/>
    <mergeCell ref="U3:V3"/>
    <mergeCell ref="W3:X3"/>
    <mergeCell ref="Y3:Z3"/>
    <mergeCell ref="I3:J3"/>
    <mergeCell ref="K3:L3"/>
    <mergeCell ref="M3:N3"/>
    <mergeCell ref="O3:P3"/>
    <mergeCell ref="Q3:R3"/>
    <mergeCell ref="A1:A4"/>
    <mergeCell ref="B1:B4"/>
    <mergeCell ref="C1:C4"/>
    <mergeCell ref="D1:D4"/>
    <mergeCell ref="E1:E4"/>
    <mergeCell ref="F1:H3"/>
    <mergeCell ref="I1:AF1"/>
    <mergeCell ref="I2:N2"/>
    <mergeCell ref="O2:T2"/>
    <mergeCell ref="U2:Z2"/>
    <mergeCell ref="AA2:AF2"/>
    <mergeCell ref="AE3:AF3"/>
    <mergeCell ref="AA3:AB3"/>
    <mergeCell ref="AC3:AD3"/>
  </mergeCells>
  <conditionalFormatting sqref="F29">
    <cfRule type="cellIs" dxfId="1" priority="1" operator="equal">
      <formula>3475</formula>
    </cfRule>
  </conditionalFormatting>
  <conditionalFormatting sqref="G29">
    <cfRule type="cellIs" dxfId="0" priority="2" operator="equal">
      <formula>3285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2025-07-10T01:24:59Z</dcterms:created>
  <dcterms:modified xsi:type="dcterms:W3CDTF">2025-07-14T02:50:04Z</dcterms:modified>
</cp:coreProperties>
</file>