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NFO 4/"/>
    </mc:Choice>
  </mc:AlternateContent>
  <xr:revisionPtr revIDLastSave="6" documentId="8_{BEEFBCD6-7041-4382-B101-7AF60C75E96A}" xr6:coauthVersionLast="47" xr6:coauthVersionMax="47" xr10:uidLastSave="{8FCB13E0-77ED-4602-A194-A20EDB736580}"/>
  <bookViews>
    <workbookView xWindow="-105" yWindow="0" windowWidth="14610" windowHeight="15585" xr2:uid="{0C06124C-2A5E-4B8C-B669-D88DE6F8088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7" i="1" l="1"/>
  <c r="X26" i="1"/>
  <c r="X25" i="1"/>
  <c r="X24" i="1"/>
  <c r="X23" i="1"/>
  <c r="X22" i="1"/>
  <c r="V27" i="1"/>
  <c r="V26" i="1"/>
  <c r="V25" i="1"/>
  <c r="V24" i="1"/>
  <c r="V23" i="1"/>
  <c r="V22" i="1"/>
  <c r="L27" i="1"/>
  <c r="L26" i="1"/>
  <c r="L25" i="1"/>
  <c r="L24" i="1"/>
  <c r="L23" i="1"/>
  <c r="L22" i="1"/>
  <c r="J27" i="1"/>
  <c r="J26" i="1"/>
  <c r="J25" i="1"/>
  <c r="J24" i="1"/>
  <c r="J23" i="1"/>
  <c r="J22" i="1"/>
  <c r="D22" i="1"/>
  <c r="D23" i="1"/>
  <c r="D24" i="1"/>
  <c r="D25" i="1"/>
  <c r="D26" i="1"/>
  <c r="D27" i="1"/>
  <c r="W28" i="1"/>
  <c r="U28" i="1"/>
  <c r="Q28" i="1"/>
  <c r="O28" i="1"/>
  <c r="K28" i="1"/>
  <c r="I28" i="1"/>
  <c r="Y27" i="1"/>
  <c r="S27" i="1"/>
  <c r="R27" i="1"/>
  <c r="P27" i="1"/>
  <c r="M27" i="1"/>
  <c r="G21" i="1"/>
  <c r="L21" i="1" s="1"/>
  <c r="F21" i="1"/>
  <c r="V21" i="1" s="1"/>
  <c r="E21" i="1"/>
  <c r="D21" i="1"/>
  <c r="Y26" i="1"/>
  <c r="S26" i="1"/>
  <c r="R26" i="1"/>
  <c r="P26" i="1"/>
  <c r="M26" i="1"/>
  <c r="G20" i="1"/>
  <c r="X20" i="1" s="1"/>
  <c r="F20" i="1"/>
  <c r="J20" i="1" s="1"/>
  <c r="E20" i="1"/>
  <c r="D20" i="1"/>
  <c r="C20" i="1"/>
  <c r="B20" i="1"/>
  <c r="Y25" i="1"/>
  <c r="S25" i="1"/>
  <c r="R25" i="1"/>
  <c r="P25" i="1"/>
  <c r="M25" i="1"/>
  <c r="G19" i="1"/>
  <c r="X19" i="1" s="1"/>
  <c r="F19" i="1"/>
  <c r="J19" i="1" s="1"/>
  <c r="E19" i="1"/>
  <c r="D19" i="1"/>
  <c r="Y24" i="1"/>
  <c r="S24" i="1"/>
  <c r="R24" i="1"/>
  <c r="P24" i="1"/>
  <c r="M24" i="1"/>
  <c r="G18" i="1"/>
  <c r="X18" i="1" s="1"/>
  <c r="F18" i="1"/>
  <c r="H24" i="1" s="1"/>
  <c r="E18" i="1"/>
  <c r="D18" i="1"/>
  <c r="C18" i="1"/>
  <c r="B18" i="1"/>
  <c r="Y23" i="1"/>
  <c r="S23" i="1"/>
  <c r="R23" i="1"/>
  <c r="P23" i="1"/>
  <c r="M23" i="1"/>
  <c r="G17" i="1"/>
  <c r="L17" i="1" s="1"/>
  <c r="F17" i="1"/>
  <c r="J17" i="1" s="1"/>
  <c r="E17" i="1"/>
  <c r="D17" i="1"/>
  <c r="Y22" i="1"/>
  <c r="S22" i="1"/>
  <c r="R22" i="1"/>
  <c r="P22" i="1"/>
  <c r="M22" i="1"/>
  <c r="G16" i="1"/>
  <c r="X16" i="1" s="1"/>
  <c r="F16" i="1"/>
  <c r="H22" i="1" s="1"/>
  <c r="E16" i="1"/>
  <c r="D16" i="1"/>
  <c r="C16" i="1"/>
  <c r="B16" i="1"/>
  <c r="Y21" i="1"/>
  <c r="S21" i="1"/>
  <c r="R21" i="1"/>
  <c r="P21" i="1"/>
  <c r="M21" i="1"/>
  <c r="G15" i="1"/>
  <c r="X15" i="1" s="1"/>
  <c r="F15" i="1"/>
  <c r="V15" i="1" s="1"/>
  <c r="E15" i="1"/>
  <c r="D15" i="1"/>
  <c r="Y20" i="1"/>
  <c r="S20" i="1"/>
  <c r="R20" i="1"/>
  <c r="P20" i="1"/>
  <c r="M20" i="1"/>
  <c r="G14" i="1"/>
  <c r="L14" i="1" s="1"/>
  <c r="F14" i="1"/>
  <c r="E14" i="1"/>
  <c r="D14" i="1"/>
  <c r="C14" i="1"/>
  <c r="B14" i="1"/>
  <c r="Y19" i="1"/>
  <c r="S19" i="1"/>
  <c r="R19" i="1"/>
  <c r="P19" i="1"/>
  <c r="M19" i="1"/>
  <c r="G13" i="1"/>
  <c r="L13" i="1" s="1"/>
  <c r="F13" i="1"/>
  <c r="V13" i="1" s="1"/>
  <c r="E13" i="1"/>
  <c r="D13" i="1"/>
  <c r="Y18" i="1"/>
  <c r="S18" i="1"/>
  <c r="R18" i="1"/>
  <c r="P18" i="1"/>
  <c r="M18" i="1"/>
  <c r="G12" i="1"/>
  <c r="X12" i="1" s="1"/>
  <c r="F12" i="1"/>
  <c r="V12" i="1" s="1"/>
  <c r="E12" i="1"/>
  <c r="D12" i="1"/>
  <c r="C12" i="1"/>
  <c r="B12" i="1"/>
  <c r="Y17" i="1"/>
  <c r="S17" i="1"/>
  <c r="R17" i="1"/>
  <c r="P17" i="1"/>
  <c r="M17" i="1"/>
  <c r="G11" i="1"/>
  <c r="X11" i="1" s="1"/>
  <c r="F11" i="1"/>
  <c r="E11" i="1"/>
  <c r="D11" i="1"/>
  <c r="Y16" i="1"/>
  <c r="S16" i="1"/>
  <c r="R16" i="1"/>
  <c r="P16" i="1"/>
  <c r="M16" i="1"/>
  <c r="G10" i="1"/>
  <c r="X10" i="1" s="1"/>
  <c r="F10" i="1"/>
  <c r="J10" i="1" s="1"/>
  <c r="E10" i="1"/>
  <c r="D10" i="1"/>
  <c r="C10" i="1"/>
  <c r="B10" i="1"/>
  <c r="Y15" i="1"/>
  <c r="S15" i="1"/>
  <c r="R15" i="1"/>
  <c r="P15" i="1"/>
  <c r="M15" i="1"/>
  <c r="G9" i="1"/>
  <c r="L9" i="1" s="1"/>
  <c r="F9" i="1"/>
  <c r="V9" i="1" s="1"/>
  <c r="E9" i="1"/>
  <c r="D9" i="1"/>
  <c r="Y14" i="1"/>
  <c r="S14" i="1"/>
  <c r="R14" i="1"/>
  <c r="P14" i="1"/>
  <c r="M14" i="1"/>
  <c r="G8" i="1"/>
  <c r="X8" i="1" s="1"/>
  <c r="F8" i="1"/>
  <c r="J8" i="1" s="1"/>
  <c r="E8" i="1"/>
  <c r="D8" i="1"/>
  <c r="C8" i="1"/>
  <c r="B8" i="1"/>
  <c r="Y13" i="1"/>
  <c r="S13" i="1"/>
  <c r="R13" i="1"/>
  <c r="P13" i="1"/>
  <c r="M13" i="1"/>
  <c r="G7" i="1"/>
  <c r="X7" i="1" s="1"/>
  <c r="F7" i="1"/>
  <c r="V7" i="1" s="1"/>
  <c r="E7" i="1"/>
  <c r="D7" i="1"/>
  <c r="Y12" i="1"/>
  <c r="S12" i="1"/>
  <c r="R12" i="1"/>
  <c r="P12" i="1"/>
  <c r="M12" i="1"/>
  <c r="G6" i="1"/>
  <c r="X6" i="1" s="1"/>
  <c r="F6" i="1"/>
  <c r="J6" i="1" s="1"/>
  <c r="E6" i="1"/>
  <c r="D6" i="1"/>
  <c r="C6" i="1"/>
  <c r="B6" i="1"/>
  <c r="Y11" i="1"/>
  <c r="S11" i="1"/>
  <c r="R11" i="1"/>
  <c r="P11" i="1"/>
  <c r="M11" i="1"/>
  <c r="G5" i="1"/>
  <c r="L5" i="1" s="1"/>
  <c r="F5" i="1"/>
  <c r="J5" i="1" s="1"/>
  <c r="E5" i="1"/>
  <c r="D5" i="1"/>
  <c r="Y10" i="1"/>
  <c r="S10" i="1"/>
  <c r="R10" i="1"/>
  <c r="P10" i="1"/>
  <c r="M10" i="1"/>
  <c r="G4" i="1"/>
  <c r="X4" i="1" s="1"/>
  <c r="F4" i="1"/>
  <c r="V4" i="1" s="1"/>
  <c r="E4" i="1"/>
  <c r="D4" i="1"/>
  <c r="C4" i="1"/>
  <c r="B4" i="1"/>
  <c r="Y9" i="1"/>
  <c r="S9" i="1"/>
  <c r="R9" i="1"/>
  <c r="P9" i="1"/>
  <c r="M9" i="1"/>
  <c r="Y8" i="1"/>
  <c r="S8" i="1"/>
  <c r="R8" i="1"/>
  <c r="P8" i="1"/>
  <c r="M8" i="1"/>
  <c r="Y7" i="1"/>
  <c r="S7" i="1"/>
  <c r="R7" i="1"/>
  <c r="P7" i="1"/>
  <c r="M7" i="1"/>
  <c r="Y6" i="1"/>
  <c r="S6" i="1"/>
  <c r="R6" i="1"/>
  <c r="P6" i="1"/>
  <c r="M6" i="1"/>
  <c r="Y5" i="1"/>
  <c r="S5" i="1"/>
  <c r="R5" i="1"/>
  <c r="P5" i="1"/>
  <c r="M5" i="1"/>
  <c r="Y4" i="1"/>
  <c r="S4" i="1"/>
  <c r="R4" i="1"/>
  <c r="P4" i="1"/>
  <c r="M4" i="1"/>
  <c r="X13" i="1" l="1"/>
  <c r="X17" i="1"/>
  <c r="H20" i="1"/>
  <c r="N20" i="1" s="1"/>
  <c r="F28" i="1"/>
  <c r="X5" i="1"/>
  <c r="X21" i="1"/>
  <c r="G28" i="1"/>
  <c r="X9" i="1"/>
  <c r="V20" i="1"/>
  <c r="V8" i="1"/>
  <c r="H8" i="1"/>
  <c r="Z8" i="1" s="1"/>
  <c r="X14" i="1"/>
  <c r="V16" i="1"/>
  <c r="V5" i="1"/>
  <c r="V17" i="1"/>
  <c r="V6" i="1"/>
  <c r="V10" i="1"/>
  <c r="V14" i="1"/>
  <c r="V18" i="1"/>
  <c r="H11" i="1"/>
  <c r="Z11" i="1" s="1"/>
  <c r="H19" i="1"/>
  <c r="V11" i="1"/>
  <c r="V19" i="1"/>
  <c r="L10" i="1"/>
  <c r="L18" i="1"/>
  <c r="T11" i="1"/>
  <c r="T23" i="1"/>
  <c r="J14" i="1"/>
  <c r="L7" i="1"/>
  <c r="L11" i="1"/>
  <c r="L15" i="1"/>
  <c r="L19" i="1"/>
  <c r="J18" i="1"/>
  <c r="L6" i="1"/>
  <c r="L4" i="1"/>
  <c r="L8" i="1"/>
  <c r="L12" i="1"/>
  <c r="L16" i="1"/>
  <c r="L20" i="1"/>
  <c r="T5" i="1"/>
  <c r="T9" i="1"/>
  <c r="H13" i="1"/>
  <c r="Z13" i="1" s="1"/>
  <c r="T20" i="1"/>
  <c r="J9" i="1"/>
  <c r="J13" i="1"/>
  <c r="J21" i="1"/>
  <c r="M28" i="1"/>
  <c r="T13" i="1"/>
  <c r="T17" i="1"/>
  <c r="T25" i="1"/>
  <c r="T12" i="1"/>
  <c r="Z20" i="1"/>
  <c r="Z24" i="1"/>
  <c r="J7" i="1"/>
  <c r="J11" i="1"/>
  <c r="J15" i="1"/>
  <c r="J4" i="1"/>
  <c r="J12" i="1"/>
  <c r="J16" i="1"/>
  <c r="T6" i="1"/>
  <c r="T10" i="1"/>
  <c r="T15" i="1"/>
  <c r="T18" i="1"/>
  <c r="Z19" i="1"/>
  <c r="Z22" i="1"/>
  <c r="T24" i="1"/>
  <c r="T27" i="1"/>
  <c r="R28" i="1"/>
  <c r="H7" i="1"/>
  <c r="Z7" i="1" s="1"/>
  <c r="H12" i="1"/>
  <c r="Z12" i="1" s="1"/>
  <c r="T19" i="1"/>
  <c r="J28" i="1"/>
  <c r="T7" i="1"/>
  <c r="T14" i="1"/>
  <c r="H21" i="1"/>
  <c r="N21" i="1" s="1"/>
  <c r="T21" i="1"/>
  <c r="T22" i="1"/>
  <c r="T26" i="1"/>
  <c r="H15" i="1"/>
  <c r="H23" i="1"/>
  <c r="Z23" i="1" s="1"/>
  <c r="H5" i="1"/>
  <c r="H9" i="1"/>
  <c r="Z9" i="1" s="1"/>
  <c r="H14" i="1"/>
  <c r="T16" i="1"/>
  <c r="H17" i="1"/>
  <c r="Z17" i="1" s="1"/>
  <c r="H25" i="1"/>
  <c r="Z25" i="1" s="1"/>
  <c r="T4" i="1"/>
  <c r="H6" i="1"/>
  <c r="T8" i="1"/>
  <c r="H10" i="1"/>
  <c r="H16" i="1"/>
  <c r="H18" i="1"/>
  <c r="H26" i="1"/>
  <c r="Z26" i="1" s="1"/>
  <c r="H27" i="1"/>
  <c r="N22" i="1"/>
  <c r="N24" i="1"/>
  <c r="S28" i="1"/>
  <c r="H4" i="1"/>
  <c r="P28" i="1"/>
  <c r="N19" i="1"/>
  <c r="Y28" i="1"/>
  <c r="N11" i="1" l="1"/>
  <c r="Z4" i="1"/>
  <c r="H28" i="1"/>
  <c r="N8" i="1"/>
  <c r="L28" i="1"/>
  <c r="X28" i="1"/>
  <c r="N17" i="1"/>
  <c r="N12" i="1"/>
  <c r="N13" i="1"/>
  <c r="Z21" i="1"/>
  <c r="T28" i="1"/>
  <c r="N7" i="1"/>
  <c r="N23" i="1"/>
  <c r="N9" i="1"/>
  <c r="N26" i="1"/>
  <c r="N25" i="1"/>
  <c r="N27" i="1"/>
  <c r="Z27" i="1"/>
  <c r="N18" i="1"/>
  <c r="Z18" i="1"/>
  <c r="N10" i="1"/>
  <c r="Z10" i="1"/>
  <c r="N14" i="1"/>
  <c r="Z14" i="1"/>
  <c r="N16" i="1"/>
  <c r="Z16" i="1"/>
  <c r="N15" i="1"/>
  <c r="Z15" i="1"/>
  <c r="N6" i="1"/>
  <c r="Z6" i="1"/>
  <c r="N5" i="1"/>
  <c r="Z5" i="1"/>
  <c r="N4" i="1"/>
  <c r="N28" i="1" l="1"/>
  <c r="Z28" i="1"/>
</calcChain>
</file>

<file path=xl/sharedStrings.xml><?xml version="1.0" encoding="utf-8"?>
<sst xmlns="http://schemas.openxmlformats.org/spreadsheetml/2006/main" count="49" uniqueCount="21">
  <si>
    <t>NO</t>
  </si>
  <si>
    <t>KECAMATAN</t>
  </si>
  <si>
    <t>PUSKESMAS</t>
  </si>
  <si>
    <t>JUMLAH LAHIR HIDUP</t>
  </si>
  <si>
    <t xml:space="preserve">BAYI BARU LAHIR DITIMBANG </t>
  </si>
  <si>
    <t xml:space="preserve"> BAYI BBLR</t>
  </si>
  <si>
    <t>PREMATUR</t>
  </si>
  <si>
    <t>L</t>
  </si>
  <si>
    <t>P</t>
  </si>
  <si>
    <t>L + P</t>
  </si>
  <si>
    <t>JUMLAH</t>
  </si>
  <si>
    <t>%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</si>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</sst>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#,##0.00_);\(#,##0.00\)"/>
  </numFmts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7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37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37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2">
          <cell r="F12">
            <v>122</v>
          </cell>
          <cell r="I12">
            <v>116</v>
          </cell>
        </row>
        <row r="13">
          <cell r="F13">
            <v>84</v>
          </cell>
          <cell r="I13">
            <v>69</v>
          </cell>
        </row>
        <row r="14">
          <cell r="F14">
            <v>145</v>
          </cell>
          <cell r="I14">
            <v>122</v>
          </cell>
        </row>
        <row r="15">
          <cell r="F15">
            <v>83</v>
          </cell>
          <cell r="I15">
            <v>57</v>
          </cell>
        </row>
        <row r="16">
          <cell r="F16">
            <v>111</v>
          </cell>
          <cell r="I16">
            <v>103</v>
          </cell>
        </row>
        <row r="17">
          <cell r="F17">
            <v>64</v>
          </cell>
          <cell r="I17">
            <v>77</v>
          </cell>
        </row>
        <row r="18">
          <cell r="F18">
            <v>147</v>
          </cell>
          <cell r="I18">
            <v>141</v>
          </cell>
        </row>
        <row r="19">
          <cell r="F19">
            <v>349</v>
          </cell>
          <cell r="I19">
            <v>296</v>
          </cell>
        </row>
        <row r="20">
          <cell r="F20">
            <v>118</v>
          </cell>
          <cell r="I20">
            <v>144</v>
          </cell>
        </row>
        <row r="21">
          <cell r="F21">
            <v>125</v>
          </cell>
          <cell r="I21">
            <v>124</v>
          </cell>
        </row>
        <row r="22">
          <cell r="F22">
            <v>175</v>
          </cell>
          <cell r="I22">
            <v>185</v>
          </cell>
        </row>
        <row r="23">
          <cell r="F23">
            <v>53</v>
          </cell>
          <cell r="I23">
            <v>59</v>
          </cell>
        </row>
        <row r="24">
          <cell r="F24">
            <v>174</v>
          </cell>
          <cell r="I24">
            <v>168</v>
          </cell>
        </row>
        <row r="25">
          <cell r="F25">
            <v>152</v>
          </cell>
          <cell r="I25">
            <v>149</v>
          </cell>
        </row>
        <row r="26">
          <cell r="F26">
            <v>112</v>
          </cell>
          <cell r="I26">
            <v>116</v>
          </cell>
        </row>
        <row r="27">
          <cell r="F27">
            <v>124</v>
          </cell>
          <cell r="I27">
            <v>131</v>
          </cell>
        </row>
        <row r="28">
          <cell r="F28">
            <v>175</v>
          </cell>
          <cell r="I28">
            <v>171</v>
          </cell>
        </row>
        <row r="29">
          <cell r="F29">
            <v>93</v>
          </cell>
          <cell r="I29">
            <v>105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2">
          <cell r="B12">
            <v>350101</v>
          </cell>
        </row>
      </sheetData>
      <sheetData sheetId="38">
        <row r="12">
          <cell r="B12">
            <v>350101</v>
          </cell>
        </row>
      </sheetData>
      <sheetData sheetId="39">
        <row r="12">
          <cell r="B12">
            <v>350101</v>
          </cell>
        </row>
      </sheetData>
      <sheetData sheetId="40">
        <row r="12">
          <cell r="B12">
            <v>350101</v>
          </cell>
          <cell r="D12">
            <v>35010200001</v>
          </cell>
        </row>
        <row r="13">
          <cell r="D13">
            <v>35010200002</v>
          </cell>
        </row>
        <row r="14">
          <cell r="B14">
            <v>350102</v>
          </cell>
          <cell r="D14">
            <v>35010200003</v>
          </cell>
        </row>
        <row r="15">
          <cell r="D15">
            <v>35010200004</v>
          </cell>
        </row>
        <row r="16">
          <cell r="B16">
            <v>350103</v>
          </cell>
          <cell r="D16">
            <v>35010200005</v>
          </cell>
        </row>
        <row r="17">
          <cell r="D17">
            <v>35010200006</v>
          </cell>
        </row>
        <row r="18">
          <cell r="B18">
            <v>350104</v>
          </cell>
          <cell r="D18">
            <v>35010200007</v>
          </cell>
        </row>
        <row r="19">
          <cell r="D19">
            <v>35010200008</v>
          </cell>
        </row>
        <row r="20">
          <cell r="B20">
            <v>350105</v>
          </cell>
          <cell r="D20">
            <v>35010200009</v>
          </cell>
        </row>
        <row r="21">
          <cell r="D21">
            <v>35010200010</v>
          </cell>
        </row>
        <row r="22">
          <cell r="B22">
            <v>350106</v>
          </cell>
          <cell r="D22">
            <v>35010200011</v>
          </cell>
        </row>
        <row r="23">
          <cell r="D23">
            <v>35010200012</v>
          </cell>
        </row>
        <row r="24">
          <cell r="B24">
            <v>350107</v>
          </cell>
          <cell r="D24">
            <v>35010200013</v>
          </cell>
        </row>
        <row r="25">
          <cell r="D25">
            <v>35010200014</v>
          </cell>
        </row>
        <row r="26">
          <cell r="B26">
            <v>350108</v>
          </cell>
          <cell r="D26">
            <v>35010200015</v>
          </cell>
        </row>
        <row r="27">
          <cell r="D27">
            <v>35010200016</v>
          </cell>
        </row>
        <row r="28">
          <cell r="B28">
            <v>350109</v>
          </cell>
          <cell r="D28">
            <v>35010200017</v>
          </cell>
        </row>
        <row r="29">
          <cell r="D29">
            <v>35010200018</v>
          </cell>
        </row>
        <row r="30">
          <cell r="D30">
            <v>35010200019</v>
          </cell>
        </row>
        <row r="31">
          <cell r="D31">
            <v>35010200020</v>
          </cell>
        </row>
        <row r="32">
          <cell r="D32">
            <v>35010200021</v>
          </cell>
        </row>
        <row r="33">
          <cell r="D33">
            <v>35010200022</v>
          </cell>
        </row>
        <row r="34">
          <cell r="D34">
            <v>35010200023</v>
          </cell>
        </row>
        <row r="35">
          <cell r="D35">
            <v>35010200024</v>
          </cell>
        </row>
      </sheetData>
      <sheetData sheetId="41">
        <row r="11">
          <cell r="B11">
            <v>350101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34408-4CD7-4089-93B7-FC7790A0A74D}">
  <dimension ref="A1:Z28"/>
  <sheetViews>
    <sheetView tabSelected="1" workbookViewId="0">
      <selection activeCell="A4" sqref="A4:XFD4"/>
    </sheetView>
  </sheetViews>
  <sheetFormatPr defaultRowHeight="15" x14ac:dyDescent="0.25"/>
  <cols>
    <col min="2" max="2" width="11.7109375" customWidth="1"/>
    <col min="3" max="3" width="11.28515625" customWidth="1"/>
    <col min="4" max="4" width="14.140625" customWidth="1"/>
    <col min="5" max="5" width="12.28515625" customWidth="1"/>
  </cols>
  <sheetData>
    <row r="1" spans="1:26" x14ac:dyDescent="0.25">
      <c r="A1" s="16" t="s">
        <v>0</v>
      </c>
      <c r="B1" s="15" t="s">
        <v>13</v>
      </c>
      <c r="C1" s="16" t="s">
        <v>1</v>
      </c>
      <c r="D1" s="15" t="s">
        <v>14</v>
      </c>
      <c r="E1" s="16" t="s">
        <v>2</v>
      </c>
      <c r="F1" s="15" t="s">
        <v>3</v>
      </c>
      <c r="G1" s="18"/>
      <c r="H1" s="17"/>
      <c r="I1" s="15" t="s">
        <v>4</v>
      </c>
      <c r="J1" s="17"/>
      <c r="K1" s="17"/>
      <c r="L1" s="17"/>
      <c r="M1" s="17"/>
      <c r="N1" s="17"/>
      <c r="O1" s="15" t="s">
        <v>5</v>
      </c>
      <c r="P1" s="17"/>
      <c r="Q1" s="17"/>
      <c r="R1" s="17"/>
      <c r="S1" s="17"/>
      <c r="T1" s="17"/>
      <c r="U1" s="15" t="s">
        <v>6</v>
      </c>
      <c r="V1" s="17"/>
      <c r="W1" s="17"/>
      <c r="X1" s="17"/>
      <c r="Y1" s="17"/>
      <c r="Z1" s="17"/>
    </row>
    <row r="2" spans="1:26" x14ac:dyDescent="0.25">
      <c r="A2" s="17"/>
      <c r="B2" s="15"/>
      <c r="C2" s="17"/>
      <c r="D2" s="15"/>
      <c r="E2" s="17"/>
      <c r="F2" s="17"/>
      <c r="G2" s="17"/>
      <c r="H2" s="17"/>
      <c r="I2" s="15" t="s">
        <v>7</v>
      </c>
      <c r="J2" s="17"/>
      <c r="K2" s="15" t="s">
        <v>8</v>
      </c>
      <c r="L2" s="17"/>
      <c r="M2" s="15" t="s">
        <v>9</v>
      </c>
      <c r="N2" s="17"/>
      <c r="O2" s="15" t="s">
        <v>7</v>
      </c>
      <c r="P2" s="17"/>
      <c r="Q2" s="15" t="s">
        <v>8</v>
      </c>
      <c r="R2" s="17"/>
      <c r="S2" s="15" t="s">
        <v>9</v>
      </c>
      <c r="T2" s="17"/>
      <c r="U2" s="15" t="s">
        <v>7</v>
      </c>
      <c r="V2" s="17"/>
      <c r="W2" s="15" t="s">
        <v>8</v>
      </c>
      <c r="X2" s="17"/>
      <c r="Y2" s="15" t="s">
        <v>9</v>
      </c>
      <c r="Z2" s="17"/>
    </row>
    <row r="3" spans="1:26" x14ac:dyDescent="0.25">
      <c r="A3" s="17"/>
      <c r="B3" s="15"/>
      <c r="C3" s="17"/>
      <c r="D3" s="15"/>
      <c r="E3" s="17"/>
      <c r="F3" s="1" t="s">
        <v>7</v>
      </c>
      <c r="G3" s="1" t="s">
        <v>8</v>
      </c>
      <c r="H3" s="1" t="s">
        <v>9</v>
      </c>
      <c r="I3" s="2" t="s">
        <v>10</v>
      </c>
      <c r="J3" s="2" t="s">
        <v>11</v>
      </c>
      <c r="K3" s="2" t="s">
        <v>10</v>
      </c>
      <c r="L3" s="2" t="s">
        <v>11</v>
      </c>
      <c r="M3" s="2" t="s">
        <v>10</v>
      </c>
      <c r="N3" s="2" t="s">
        <v>11</v>
      </c>
      <c r="O3" s="2" t="s">
        <v>10</v>
      </c>
      <c r="P3" s="2" t="s">
        <v>11</v>
      </c>
      <c r="Q3" s="2" t="s">
        <v>10</v>
      </c>
      <c r="R3" s="2" t="s">
        <v>11</v>
      </c>
      <c r="S3" s="2" t="s">
        <v>10</v>
      </c>
      <c r="T3" s="2" t="s">
        <v>11</v>
      </c>
      <c r="U3" s="2" t="s">
        <v>10</v>
      </c>
      <c r="V3" s="2" t="s">
        <v>11</v>
      </c>
      <c r="W3" s="2" t="s">
        <v>10</v>
      </c>
      <c r="X3" s="2" t="s">
        <v>11</v>
      </c>
      <c r="Y3" s="2" t="s">
        <v>10</v>
      </c>
      <c r="Z3" s="2" t="s">
        <v>11</v>
      </c>
    </row>
    <row r="4" spans="1:26" x14ac:dyDescent="0.25">
      <c r="A4" s="3">
        <v>1</v>
      </c>
      <c r="B4" s="3">
        <f>'[1]36'!B12</f>
        <v>350101</v>
      </c>
      <c r="C4" s="4" t="str">
        <f>'[1]9'!C9</f>
        <v>Donorojo</v>
      </c>
      <c r="D4" s="3">
        <f>'[1]36'!D12</f>
        <v>35010200001</v>
      </c>
      <c r="E4" s="4" t="str">
        <f>'[1]9'!E9</f>
        <v>Donorojo</v>
      </c>
      <c r="F4" s="5">
        <f>'[1]21'!F12</f>
        <v>122</v>
      </c>
      <c r="G4" s="5">
        <f>'[1]21'!I12</f>
        <v>116</v>
      </c>
      <c r="H4" s="5">
        <f t="shared" ref="H4:H9" si="0">SUM(F4:G4)</f>
        <v>238</v>
      </c>
      <c r="I4" s="6">
        <v>95</v>
      </c>
      <c r="J4" s="7">
        <f t="shared" ref="J4:J28" si="1">I4/F4*100</f>
        <v>77.868852459016395</v>
      </c>
      <c r="K4" s="8">
        <v>81</v>
      </c>
      <c r="L4" s="9">
        <f t="shared" ref="L4:L28" si="2">K4/G4*100</f>
        <v>69.827586206896555</v>
      </c>
      <c r="M4" s="5">
        <f t="shared" ref="M4:M27" si="3">I4+K4</f>
        <v>176</v>
      </c>
      <c r="N4" s="9">
        <f t="shared" ref="N4:N28" si="4">M4/H4*100</f>
        <v>73.94957983193278</v>
      </c>
      <c r="O4" s="8">
        <v>2</v>
      </c>
      <c r="P4" s="7">
        <f t="shared" ref="P4:P28" si="5">O4/I4*100</f>
        <v>2.1052631578947367</v>
      </c>
      <c r="Q4" s="8">
        <v>6</v>
      </c>
      <c r="R4" s="7">
        <f t="shared" ref="R4:R28" si="6">Q4/K4*100</f>
        <v>7.4074074074074066</v>
      </c>
      <c r="S4" s="5">
        <f t="shared" ref="S4:S27" si="7">O4+Q4</f>
        <v>8</v>
      </c>
      <c r="T4" s="7">
        <f t="shared" ref="T4:T28" si="8">S4/M4*100</f>
        <v>4.5454545454545459</v>
      </c>
      <c r="U4" s="8">
        <v>0</v>
      </c>
      <c r="V4" s="7">
        <f t="shared" ref="V4:V27" si="9">U4/F4*100</f>
        <v>0</v>
      </c>
      <c r="W4" s="8">
        <v>6</v>
      </c>
      <c r="X4" s="7">
        <f t="shared" ref="X4:X28" si="10">W4/G4*100</f>
        <v>5.1724137931034484</v>
      </c>
      <c r="Y4" s="5">
        <f t="shared" ref="Y4:Y28" si="11">U4+W4</f>
        <v>6</v>
      </c>
      <c r="Z4" s="7">
        <f t="shared" ref="Z4:Z28" si="12">Y4/H4*100</f>
        <v>2.5210084033613445</v>
      </c>
    </row>
    <row r="5" spans="1:26" x14ac:dyDescent="0.25">
      <c r="A5" s="3">
        <v>2</v>
      </c>
      <c r="B5" s="3"/>
      <c r="C5" s="4"/>
      <c r="D5" s="3">
        <f>'[1]36'!D13</f>
        <v>35010200002</v>
      </c>
      <c r="E5" s="4" t="str">
        <f>'[1]9'!E10</f>
        <v>Kalak</v>
      </c>
      <c r="F5" s="5">
        <f>'[1]21'!F13</f>
        <v>84</v>
      </c>
      <c r="G5" s="5">
        <f>'[1]21'!I13</f>
        <v>69</v>
      </c>
      <c r="H5" s="5">
        <f t="shared" si="0"/>
        <v>153</v>
      </c>
      <c r="I5" s="6">
        <v>57</v>
      </c>
      <c r="J5" s="7">
        <f t="shared" si="1"/>
        <v>67.857142857142861</v>
      </c>
      <c r="K5" s="8">
        <v>59</v>
      </c>
      <c r="L5" s="9">
        <f t="shared" si="2"/>
        <v>85.507246376811594</v>
      </c>
      <c r="M5" s="5">
        <f t="shared" si="3"/>
        <v>116</v>
      </c>
      <c r="N5" s="9">
        <f t="shared" si="4"/>
        <v>75.816993464052288</v>
      </c>
      <c r="O5" s="8">
        <v>2</v>
      </c>
      <c r="P5" s="7">
        <f t="shared" si="5"/>
        <v>3.5087719298245612</v>
      </c>
      <c r="Q5" s="8">
        <v>4</v>
      </c>
      <c r="R5" s="7">
        <f t="shared" si="6"/>
        <v>6.7796610169491522</v>
      </c>
      <c r="S5" s="5">
        <f t="shared" si="7"/>
        <v>6</v>
      </c>
      <c r="T5" s="7">
        <f t="shared" si="8"/>
        <v>5.1724137931034484</v>
      </c>
      <c r="U5" s="8">
        <v>2</v>
      </c>
      <c r="V5" s="7">
        <f t="shared" si="9"/>
        <v>2.3809523809523809</v>
      </c>
      <c r="W5" s="8">
        <v>3</v>
      </c>
      <c r="X5" s="7">
        <f t="shared" si="10"/>
        <v>4.3478260869565215</v>
      </c>
      <c r="Y5" s="5">
        <f t="shared" si="11"/>
        <v>5</v>
      </c>
      <c r="Z5" s="7">
        <f t="shared" si="12"/>
        <v>3.2679738562091507</v>
      </c>
    </row>
    <row r="6" spans="1:26" x14ac:dyDescent="0.25">
      <c r="A6" s="3">
        <v>3</v>
      </c>
      <c r="B6" s="3">
        <f>'[1]36'!B14</f>
        <v>350102</v>
      </c>
      <c r="C6" s="4" t="str">
        <f>'[1]9'!C11</f>
        <v>Punung</v>
      </c>
      <c r="D6" s="3">
        <f>'[1]36'!D14</f>
        <v>35010200003</v>
      </c>
      <c r="E6" s="4" t="str">
        <f>'[1]9'!E11</f>
        <v>Punung</v>
      </c>
      <c r="F6" s="5">
        <f>'[1]21'!F14</f>
        <v>145</v>
      </c>
      <c r="G6" s="5">
        <f>'[1]21'!I14</f>
        <v>122</v>
      </c>
      <c r="H6" s="5">
        <f t="shared" si="0"/>
        <v>267</v>
      </c>
      <c r="I6" s="6">
        <v>105</v>
      </c>
      <c r="J6" s="7">
        <f t="shared" si="1"/>
        <v>72.41379310344827</v>
      </c>
      <c r="K6" s="8">
        <v>108</v>
      </c>
      <c r="L6" s="9">
        <f t="shared" si="2"/>
        <v>88.52459016393442</v>
      </c>
      <c r="M6" s="5">
        <f t="shared" si="3"/>
        <v>213</v>
      </c>
      <c r="N6" s="9">
        <f t="shared" si="4"/>
        <v>79.775280898876403</v>
      </c>
      <c r="O6" s="8">
        <v>3</v>
      </c>
      <c r="P6" s="7">
        <f t="shared" si="5"/>
        <v>2.8571428571428572</v>
      </c>
      <c r="Q6" s="8">
        <v>7</v>
      </c>
      <c r="R6" s="7">
        <f t="shared" si="6"/>
        <v>6.481481481481481</v>
      </c>
      <c r="S6" s="5">
        <f t="shared" si="7"/>
        <v>10</v>
      </c>
      <c r="T6" s="7">
        <f t="shared" si="8"/>
        <v>4.6948356807511731</v>
      </c>
      <c r="U6" s="8">
        <v>3</v>
      </c>
      <c r="V6" s="7">
        <f t="shared" si="9"/>
        <v>2.0689655172413794</v>
      </c>
      <c r="W6" s="8">
        <v>6</v>
      </c>
      <c r="X6" s="7">
        <f t="shared" si="10"/>
        <v>4.918032786885246</v>
      </c>
      <c r="Y6" s="5">
        <f t="shared" si="11"/>
        <v>9</v>
      </c>
      <c r="Z6" s="7">
        <f t="shared" si="12"/>
        <v>3.3707865168539324</v>
      </c>
    </row>
    <row r="7" spans="1:26" x14ac:dyDescent="0.25">
      <c r="A7" s="3">
        <v>4</v>
      </c>
      <c r="B7" s="3"/>
      <c r="C7" s="4"/>
      <c r="D7" s="3">
        <f>'[1]36'!D15</f>
        <v>35010200004</v>
      </c>
      <c r="E7" s="4" t="str">
        <f>'[1]9'!E12</f>
        <v>Gondosari</v>
      </c>
      <c r="F7" s="5">
        <f>'[1]21'!F15</f>
        <v>83</v>
      </c>
      <c r="G7" s="5">
        <f>'[1]21'!I15</f>
        <v>57</v>
      </c>
      <c r="H7" s="5">
        <f t="shared" si="0"/>
        <v>140</v>
      </c>
      <c r="I7" s="6">
        <v>47</v>
      </c>
      <c r="J7" s="7">
        <f t="shared" si="1"/>
        <v>56.626506024096393</v>
      </c>
      <c r="K7" s="8">
        <v>45</v>
      </c>
      <c r="L7" s="9">
        <f t="shared" si="2"/>
        <v>78.94736842105263</v>
      </c>
      <c r="M7" s="5">
        <f t="shared" si="3"/>
        <v>92</v>
      </c>
      <c r="N7" s="9">
        <f t="shared" si="4"/>
        <v>65.714285714285708</v>
      </c>
      <c r="O7" s="8">
        <v>2</v>
      </c>
      <c r="P7" s="7">
        <f t="shared" si="5"/>
        <v>4.2553191489361701</v>
      </c>
      <c r="Q7" s="8">
        <v>2</v>
      </c>
      <c r="R7" s="7">
        <f t="shared" si="6"/>
        <v>4.4444444444444446</v>
      </c>
      <c r="S7" s="5">
        <f t="shared" si="7"/>
        <v>4</v>
      </c>
      <c r="T7" s="7">
        <f t="shared" si="8"/>
        <v>4.3478260869565215</v>
      </c>
      <c r="U7" s="8">
        <v>0</v>
      </c>
      <c r="V7" s="7">
        <f t="shared" si="9"/>
        <v>0</v>
      </c>
      <c r="W7" s="8">
        <v>2</v>
      </c>
      <c r="X7" s="7">
        <f t="shared" si="10"/>
        <v>3.5087719298245612</v>
      </c>
      <c r="Y7" s="5">
        <f t="shared" si="11"/>
        <v>2</v>
      </c>
      <c r="Z7" s="7">
        <f t="shared" si="12"/>
        <v>1.4285714285714286</v>
      </c>
    </row>
    <row r="8" spans="1:26" x14ac:dyDescent="0.25">
      <c r="A8" s="3">
        <v>5</v>
      </c>
      <c r="B8" s="3">
        <f>'[1]36'!B16</f>
        <v>350103</v>
      </c>
      <c r="C8" s="4" t="str">
        <f>'[1]9'!C13</f>
        <v>Pringkuku</v>
      </c>
      <c r="D8" s="3">
        <f>'[1]36'!D16</f>
        <v>35010200005</v>
      </c>
      <c r="E8" s="4" t="str">
        <f>'[1]9'!E13</f>
        <v>Pringkuku</v>
      </c>
      <c r="F8" s="5">
        <f>'[1]21'!F16</f>
        <v>111</v>
      </c>
      <c r="G8" s="5">
        <f>'[1]21'!I16</f>
        <v>103</v>
      </c>
      <c r="H8" s="5">
        <f t="shared" si="0"/>
        <v>214</v>
      </c>
      <c r="I8" s="6">
        <v>80</v>
      </c>
      <c r="J8" s="7">
        <f t="shared" si="1"/>
        <v>72.072072072072075</v>
      </c>
      <c r="K8" s="8">
        <v>80</v>
      </c>
      <c r="L8" s="9">
        <f t="shared" si="2"/>
        <v>77.669902912621353</v>
      </c>
      <c r="M8" s="5">
        <f t="shared" si="3"/>
        <v>160</v>
      </c>
      <c r="N8" s="9">
        <f t="shared" si="4"/>
        <v>74.766355140186917</v>
      </c>
      <c r="O8" s="8">
        <v>8</v>
      </c>
      <c r="P8" s="7">
        <f t="shared" si="5"/>
        <v>10</v>
      </c>
      <c r="Q8" s="8">
        <v>7</v>
      </c>
      <c r="R8" s="7">
        <f t="shared" si="6"/>
        <v>8.75</v>
      </c>
      <c r="S8" s="5">
        <f t="shared" si="7"/>
        <v>15</v>
      </c>
      <c r="T8" s="7">
        <f t="shared" si="8"/>
        <v>9.375</v>
      </c>
      <c r="U8" s="8">
        <v>4</v>
      </c>
      <c r="V8" s="7">
        <f t="shared" si="9"/>
        <v>3.6036036036036037</v>
      </c>
      <c r="W8" s="8">
        <v>1</v>
      </c>
      <c r="X8" s="7">
        <f t="shared" si="10"/>
        <v>0.97087378640776689</v>
      </c>
      <c r="Y8" s="5">
        <f t="shared" si="11"/>
        <v>5</v>
      </c>
      <c r="Z8" s="7">
        <f t="shared" si="12"/>
        <v>2.3364485981308412</v>
      </c>
    </row>
    <row r="9" spans="1:26" x14ac:dyDescent="0.25">
      <c r="A9" s="3">
        <v>6</v>
      </c>
      <c r="B9" s="3"/>
      <c r="C9" s="4"/>
      <c r="D9" s="3">
        <f>'[1]36'!D17</f>
        <v>35010200006</v>
      </c>
      <c r="E9" s="4" t="str">
        <f>'[1]9'!E14</f>
        <v>Candi</v>
      </c>
      <c r="F9" s="5">
        <f>'[1]21'!F17</f>
        <v>64</v>
      </c>
      <c r="G9" s="5">
        <f>'[1]21'!I17</f>
        <v>77</v>
      </c>
      <c r="H9" s="5">
        <f t="shared" si="0"/>
        <v>141</v>
      </c>
      <c r="I9" s="8">
        <v>48</v>
      </c>
      <c r="J9" s="7">
        <f t="shared" si="1"/>
        <v>75</v>
      </c>
      <c r="K9" s="8">
        <v>55</v>
      </c>
      <c r="L9" s="9">
        <f t="shared" si="2"/>
        <v>71.428571428571431</v>
      </c>
      <c r="M9" s="5">
        <f t="shared" si="3"/>
        <v>103</v>
      </c>
      <c r="N9" s="9">
        <f t="shared" si="4"/>
        <v>73.049645390070921</v>
      </c>
      <c r="O9" s="8">
        <v>4</v>
      </c>
      <c r="P9" s="7">
        <f t="shared" si="5"/>
        <v>8.3333333333333321</v>
      </c>
      <c r="Q9" s="8">
        <v>2</v>
      </c>
      <c r="R9" s="7">
        <f t="shared" si="6"/>
        <v>3.6363636363636362</v>
      </c>
      <c r="S9" s="5">
        <f t="shared" si="7"/>
        <v>6</v>
      </c>
      <c r="T9" s="7">
        <f t="shared" si="8"/>
        <v>5.825242718446602</v>
      </c>
      <c r="U9" s="8">
        <v>4</v>
      </c>
      <c r="V9" s="7">
        <f t="shared" si="9"/>
        <v>6.25</v>
      </c>
      <c r="W9" s="8">
        <v>0</v>
      </c>
      <c r="X9" s="7">
        <f t="shared" si="10"/>
        <v>0</v>
      </c>
      <c r="Y9" s="5">
        <f t="shared" si="11"/>
        <v>4</v>
      </c>
      <c r="Z9" s="7">
        <f t="shared" si="12"/>
        <v>2.8368794326241136</v>
      </c>
    </row>
    <row r="10" spans="1:26" x14ac:dyDescent="0.25">
      <c r="A10" s="3">
        <v>7</v>
      </c>
      <c r="B10" s="3">
        <f>'[1]36'!B18</f>
        <v>350104</v>
      </c>
      <c r="C10" s="4" t="str">
        <f>'[1]9'!C15</f>
        <v>Pacitan</v>
      </c>
      <c r="D10" s="3">
        <f>'[1]36'!D18</f>
        <v>35010200007</v>
      </c>
      <c r="E10" s="4" t="str">
        <f>'[1]9'!E15</f>
        <v>Pacitan</v>
      </c>
      <c r="F10" s="5">
        <f>'[1]21'!F18</f>
        <v>147</v>
      </c>
      <c r="G10" s="5">
        <f>'[1]21'!I18</f>
        <v>141</v>
      </c>
      <c r="H10" s="5">
        <f t="shared" ref="H10:H27" si="13">SUM(F10:G10)</f>
        <v>288</v>
      </c>
      <c r="I10" s="8">
        <v>120</v>
      </c>
      <c r="J10" s="7">
        <f t="shared" si="1"/>
        <v>81.632653061224488</v>
      </c>
      <c r="K10" s="8">
        <v>112</v>
      </c>
      <c r="L10" s="9">
        <f t="shared" si="2"/>
        <v>79.432624113475185</v>
      </c>
      <c r="M10" s="5">
        <f t="shared" si="3"/>
        <v>232</v>
      </c>
      <c r="N10" s="9">
        <f t="shared" si="4"/>
        <v>80.555555555555557</v>
      </c>
      <c r="O10" s="8">
        <v>7</v>
      </c>
      <c r="P10" s="7">
        <f t="shared" si="5"/>
        <v>5.833333333333333</v>
      </c>
      <c r="Q10" s="8">
        <v>11</v>
      </c>
      <c r="R10" s="7">
        <f t="shared" si="6"/>
        <v>9.8214285714285712</v>
      </c>
      <c r="S10" s="5">
        <f t="shared" si="7"/>
        <v>18</v>
      </c>
      <c r="T10" s="7">
        <f t="shared" si="8"/>
        <v>7.7586206896551726</v>
      </c>
      <c r="U10" s="8">
        <v>2</v>
      </c>
      <c r="V10" s="7">
        <f t="shared" si="9"/>
        <v>1.3605442176870748</v>
      </c>
      <c r="W10" s="8">
        <v>5</v>
      </c>
      <c r="X10" s="7">
        <f t="shared" si="10"/>
        <v>3.5460992907801421</v>
      </c>
      <c r="Y10" s="5">
        <f t="shared" si="11"/>
        <v>7</v>
      </c>
      <c r="Z10" s="7">
        <f t="shared" si="12"/>
        <v>2.4305555555555558</v>
      </c>
    </row>
    <row r="11" spans="1:26" x14ac:dyDescent="0.25">
      <c r="A11" s="3">
        <v>8</v>
      </c>
      <c r="B11" s="3"/>
      <c r="C11" s="4"/>
      <c r="D11" s="3">
        <f>'[1]36'!D19</f>
        <v>35010200008</v>
      </c>
      <c r="E11" s="4" t="str">
        <f>'[1]9'!E16</f>
        <v>Tanjungsari</v>
      </c>
      <c r="F11" s="5">
        <f>'[1]21'!F19</f>
        <v>349</v>
      </c>
      <c r="G11" s="5">
        <f>'[1]21'!I19</f>
        <v>296</v>
      </c>
      <c r="H11" s="5">
        <f t="shared" si="13"/>
        <v>645</v>
      </c>
      <c r="I11" s="8">
        <v>252</v>
      </c>
      <c r="J11" s="7">
        <f t="shared" si="1"/>
        <v>72.206303724928361</v>
      </c>
      <c r="K11" s="8">
        <v>223</v>
      </c>
      <c r="L11" s="9">
        <f t="shared" si="2"/>
        <v>75.337837837837839</v>
      </c>
      <c r="M11" s="5">
        <f t="shared" si="3"/>
        <v>475</v>
      </c>
      <c r="N11" s="9">
        <f t="shared" si="4"/>
        <v>73.643410852713174</v>
      </c>
      <c r="O11" s="8">
        <v>25</v>
      </c>
      <c r="P11" s="7">
        <f t="shared" si="5"/>
        <v>9.9206349206349209</v>
      </c>
      <c r="Q11" s="8">
        <v>14</v>
      </c>
      <c r="R11" s="7">
        <f t="shared" si="6"/>
        <v>6.2780269058295968</v>
      </c>
      <c r="S11" s="5">
        <f t="shared" si="7"/>
        <v>39</v>
      </c>
      <c r="T11" s="7">
        <f t="shared" si="8"/>
        <v>8.2105263157894743</v>
      </c>
      <c r="U11" s="8">
        <v>4</v>
      </c>
      <c r="V11" s="7">
        <f t="shared" si="9"/>
        <v>1.1461318051575931</v>
      </c>
      <c r="W11" s="8">
        <v>1</v>
      </c>
      <c r="X11" s="7">
        <f t="shared" si="10"/>
        <v>0.33783783783783783</v>
      </c>
      <c r="Y11" s="5">
        <f t="shared" si="11"/>
        <v>5</v>
      </c>
      <c r="Z11" s="7">
        <f t="shared" si="12"/>
        <v>0.77519379844961245</v>
      </c>
    </row>
    <row r="12" spans="1:26" x14ac:dyDescent="0.25">
      <c r="A12" s="3">
        <v>9</v>
      </c>
      <c r="B12" s="3">
        <f>'[1]36'!B20</f>
        <v>350105</v>
      </c>
      <c r="C12" s="4" t="str">
        <f>'[1]9'!C17</f>
        <v>Kebonagung</v>
      </c>
      <c r="D12" s="3">
        <f>'[1]36'!D20</f>
        <v>35010200009</v>
      </c>
      <c r="E12" s="4" t="str">
        <f>'[1]9'!E17</f>
        <v>Kebonagung</v>
      </c>
      <c r="F12" s="5">
        <f>'[1]21'!F20</f>
        <v>118</v>
      </c>
      <c r="G12" s="5">
        <f>'[1]21'!I20</f>
        <v>144</v>
      </c>
      <c r="H12" s="5">
        <f t="shared" si="13"/>
        <v>262</v>
      </c>
      <c r="I12" s="8">
        <v>115</v>
      </c>
      <c r="J12" s="7">
        <f t="shared" si="1"/>
        <v>97.457627118644069</v>
      </c>
      <c r="K12" s="8">
        <v>111</v>
      </c>
      <c r="L12" s="9">
        <f t="shared" si="2"/>
        <v>77.083333333333343</v>
      </c>
      <c r="M12" s="5">
        <f t="shared" si="3"/>
        <v>226</v>
      </c>
      <c r="N12" s="9">
        <f t="shared" si="4"/>
        <v>86.25954198473282</v>
      </c>
      <c r="O12" s="8">
        <v>9</v>
      </c>
      <c r="P12" s="7">
        <f t="shared" si="5"/>
        <v>7.8260869565217401</v>
      </c>
      <c r="Q12" s="8">
        <v>14</v>
      </c>
      <c r="R12" s="7">
        <f t="shared" si="6"/>
        <v>12.612612612612612</v>
      </c>
      <c r="S12" s="5">
        <f t="shared" si="7"/>
        <v>23</v>
      </c>
      <c r="T12" s="7">
        <f t="shared" si="8"/>
        <v>10.176991150442479</v>
      </c>
      <c r="U12" s="8">
        <v>4</v>
      </c>
      <c r="V12" s="7">
        <f t="shared" si="9"/>
        <v>3.3898305084745761</v>
      </c>
      <c r="W12" s="8">
        <v>1</v>
      </c>
      <c r="X12" s="7">
        <f t="shared" si="10"/>
        <v>0.69444444444444442</v>
      </c>
      <c r="Y12" s="5">
        <f t="shared" si="11"/>
        <v>5</v>
      </c>
      <c r="Z12" s="7">
        <f t="shared" si="12"/>
        <v>1.9083969465648856</v>
      </c>
    </row>
    <row r="13" spans="1:26" x14ac:dyDescent="0.25">
      <c r="A13" s="3">
        <v>10</v>
      </c>
      <c r="B13" s="3"/>
      <c r="C13" s="4"/>
      <c r="D13" s="3">
        <f>'[1]36'!D21</f>
        <v>35010200010</v>
      </c>
      <c r="E13" s="4" t="str">
        <f>'[1]9'!E18</f>
        <v>Ketrowonojoyo</v>
      </c>
      <c r="F13" s="5">
        <f>'[1]21'!F21</f>
        <v>125</v>
      </c>
      <c r="G13" s="5">
        <f>'[1]21'!I21</f>
        <v>124</v>
      </c>
      <c r="H13" s="5">
        <f t="shared" si="13"/>
        <v>249</v>
      </c>
      <c r="I13" s="8">
        <v>77</v>
      </c>
      <c r="J13" s="7">
        <f t="shared" si="1"/>
        <v>61.6</v>
      </c>
      <c r="K13" s="8">
        <v>83</v>
      </c>
      <c r="L13" s="9">
        <f t="shared" si="2"/>
        <v>66.935483870967744</v>
      </c>
      <c r="M13" s="5">
        <f t="shared" si="3"/>
        <v>160</v>
      </c>
      <c r="N13" s="9">
        <f t="shared" si="4"/>
        <v>64.257028112449802</v>
      </c>
      <c r="O13" s="8">
        <v>3</v>
      </c>
      <c r="P13" s="7">
        <f t="shared" si="5"/>
        <v>3.8961038961038961</v>
      </c>
      <c r="Q13" s="8">
        <v>5</v>
      </c>
      <c r="R13" s="7">
        <f t="shared" si="6"/>
        <v>6.024096385542169</v>
      </c>
      <c r="S13" s="5">
        <f t="shared" si="7"/>
        <v>8</v>
      </c>
      <c r="T13" s="7">
        <f t="shared" si="8"/>
        <v>5</v>
      </c>
      <c r="U13" s="8">
        <v>1</v>
      </c>
      <c r="V13" s="7">
        <f t="shared" si="9"/>
        <v>0.8</v>
      </c>
      <c r="W13" s="8">
        <v>2</v>
      </c>
      <c r="X13" s="7">
        <f t="shared" si="10"/>
        <v>1.6129032258064515</v>
      </c>
      <c r="Y13" s="5">
        <f t="shared" si="11"/>
        <v>3</v>
      </c>
      <c r="Z13" s="7">
        <f t="shared" si="12"/>
        <v>1.2048192771084338</v>
      </c>
    </row>
    <row r="14" spans="1:26" x14ac:dyDescent="0.25">
      <c r="A14" s="3">
        <v>11</v>
      </c>
      <c r="B14" s="3">
        <f>'[1]36'!B22</f>
        <v>350106</v>
      </c>
      <c r="C14" s="4" t="str">
        <f>'[1]9'!C19</f>
        <v>Arjosari</v>
      </c>
      <c r="D14" s="3">
        <f>'[1]36'!D22</f>
        <v>35010200011</v>
      </c>
      <c r="E14" s="4" t="str">
        <f>'[1]9'!E19</f>
        <v>Arjosari</v>
      </c>
      <c r="F14" s="5">
        <f>'[1]21'!F22</f>
        <v>175</v>
      </c>
      <c r="G14" s="5">
        <f>'[1]21'!I22</f>
        <v>185</v>
      </c>
      <c r="H14" s="5">
        <f t="shared" si="13"/>
        <v>360</v>
      </c>
      <c r="I14" s="8">
        <v>138</v>
      </c>
      <c r="J14" s="7">
        <f t="shared" si="1"/>
        <v>78.857142857142861</v>
      </c>
      <c r="K14" s="8">
        <v>129</v>
      </c>
      <c r="L14" s="9">
        <f t="shared" si="2"/>
        <v>69.729729729729726</v>
      </c>
      <c r="M14" s="5">
        <f t="shared" si="3"/>
        <v>267</v>
      </c>
      <c r="N14" s="9">
        <f t="shared" si="4"/>
        <v>74.166666666666671</v>
      </c>
      <c r="O14" s="8">
        <v>2</v>
      </c>
      <c r="P14" s="7">
        <f t="shared" si="5"/>
        <v>1.4492753623188406</v>
      </c>
      <c r="Q14" s="8">
        <v>7</v>
      </c>
      <c r="R14" s="7">
        <f t="shared" si="6"/>
        <v>5.4263565891472867</v>
      </c>
      <c r="S14" s="5">
        <f t="shared" si="7"/>
        <v>9</v>
      </c>
      <c r="T14" s="7">
        <f t="shared" si="8"/>
        <v>3.3707865168539324</v>
      </c>
      <c r="U14" s="8">
        <v>2</v>
      </c>
      <c r="V14" s="7">
        <f t="shared" si="9"/>
        <v>1.1428571428571428</v>
      </c>
      <c r="W14" s="8">
        <v>6</v>
      </c>
      <c r="X14" s="7">
        <f t="shared" si="10"/>
        <v>3.2432432432432434</v>
      </c>
      <c r="Y14" s="5">
        <f t="shared" si="11"/>
        <v>8</v>
      </c>
      <c r="Z14" s="7">
        <f t="shared" si="12"/>
        <v>2.2222222222222223</v>
      </c>
    </row>
    <row r="15" spans="1:26" x14ac:dyDescent="0.25">
      <c r="A15" s="3">
        <v>12</v>
      </c>
      <c r="B15" s="3"/>
      <c r="C15" s="4"/>
      <c r="D15" s="3">
        <f>'[1]36'!D23</f>
        <v>35010200012</v>
      </c>
      <c r="E15" s="4" t="str">
        <f>'[1]9'!E20</f>
        <v>Kedungbendo</v>
      </c>
      <c r="F15" s="5">
        <f>'[1]21'!F23</f>
        <v>53</v>
      </c>
      <c r="G15" s="5">
        <f>'[1]21'!I23</f>
        <v>59</v>
      </c>
      <c r="H15" s="5">
        <f t="shared" si="13"/>
        <v>112</v>
      </c>
      <c r="I15" s="8">
        <v>46</v>
      </c>
      <c r="J15" s="7">
        <f t="shared" si="1"/>
        <v>86.79245283018868</v>
      </c>
      <c r="K15" s="8">
        <v>54</v>
      </c>
      <c r="L15" s="9">
        <f t="shared" si="2"/>
        <v>91.525423728813564</v>
      </c>
      <c r="M15" s="5">
        <f t="shared" si="3"/>
        <v>100</v>
      </c>
      <c r="N15" s="9">
        <f t="shared" si="4"/>
        <v>89.285714285714292</v>
      </c>
      <c r="O15" s="8">
        <v>8</v>
      </c>
      <c r="P15" s="7">
        <f t="shared" si="5"/>
        <v>17.391304347826086</v>
      </c>
      <c r="Q15" s="8">
        <v>10</v>
      </c>
      <c r="R15" s="7">
        <f t="shared" si="6"/>
        <v>18.518518518518519</v>
      </c>
      <c r="S15" s="5">
        <f t="shared" si="7"/>
        <v>18</v>
      </c>
      <c r="T15" s="7">
        <f t="shared" si="8"/>
        <v>18</v>
      </c>
      <c r="U15" s="8">
        <v>0</v>
      </c>
      <c r="V15" s="7">
        <f t="shared" si="9"/>
        <v>0</v>
      </c>
      <c r="W15" s="8">
        <v>0</v>
      </c>
      <c r="X15" s="7">
        <f t="shared" si="10"/>
        <v>0</v>
      </c>
      <c r="Y15" s="5">
        <f t="shared" si="11"/>
        <v>0</v>
      </c>
      <c r="Z15" s="7">
        <f t="shared" si="12"/>
        <v>0</v>
      </c>
    </row>
    <row r="16" spans="1:26" x14ac:dyDescent="0.25">
      <c r="A16" s="3">
        <v>13</v>
      </c>
      <c r="B16" s="3">
        <f>'[1]36'!B24</f>
        <v>350107</v>
      </c>
      <c r="C16" s="4" t="str">
        <f>'[1]9'!C21</f>
        <v>Nawangan</v>
      </c>
      <c r="D16" s="3">
        <f>'[1]36'!D24</f>
        <v>35010200013</v>
      </c>
      <c r="E16" s="4" t="str">
        <f>'[1]9'!E21</f>
        <v>Nawangan</v>
      </c>
      <c r="F16" s="5">
        <f>'[1]21'!F24</f>
        <v>174</v>
      </c>
      <c r="G16" s="5">
        <f>'[1]21'!I24</f>
        <v>168</v>
      </c>
      <c r="H16" s="5">
        <f t="shared" si="13"/>
        <v>342</v>
      </c>
      <c r="I16" s="8">
        <v>113</v>
      </c>
      <c r="J16" s="7">
        <f t="shared" si="1"/>
        <v>64.942528735632195</v>
      </c>
      <c r="K16" s="8">
        <v>105</v>
      </c>
      <c r="L16" s="9">
        <f t="shared" si="2"/>
        <v>62.5</v>
      </c>
      <c r="M16" s="5">
        <f t="shared" si="3"/>
        <v>218</v>
      </c>
      <c r="N16" s="9">
        <f t="shared" si="4"/>
        <v>63.742690058479532</v>
      </c>
      <c r="O16" s="8">
        <v>16</v>
      </c>
      <c r="P16" s="7">
        <f t="shared" si="5"/>
        <v>14.159292035398231</v>
      </c>
      <c r="Q16" s="8">
        <v>9</v>
      </c>
      <c r="R16" s="7">
        <f t="shared" si="6"/>
        <v>8.5714285714285712</v>
      </c>
      <c r="S16" s="5">
        <f t="shared" si="7"/>
        <v>25</v>
      </c>
      <c r="T16" s="7">
        <f t="shared" si="8"/>
        <v>11.467889908256881</v>
      </c>
      <c r="U16" s="8">
        <v>12</v>
      </c>
      <c r="V16" s="7">
        <f t="shared" si="9"/>
        <v>6.8965517241379306</v>
      </c>
      <c r="W16" s="8">
        <v>3</v>
      </c>
      <c r="X16" s="7">
        <f t="shared" si="10"/>
        <v>1.7857142857142856</v>
      </c>
      <c r="Y16" s="5">
        <f t="shared" si="11"/>
        <v>15</v>
      </c>
      <c r="Z16" s="7">
        <f t="shared" si="12"/>
        <v>4.3859649122807012</v>
      </c>
    </row>
    <row r="17" spans="1:26" x14ac:dyDescent="0.25">
      <c r="A17" s="3">
        <v>14</v>
      </c>
      <c r="B17" s="3"/>
      <c r="C17" s="4"/>
      <c r="D17" s="3">
        <f>'[1]36'!D25</f>
        <v>35010200014</v>
      </c>
      <c r="E17" s="4" t="str">
        <f>'[1]9'!E22</f>
        <v>Pakis Baru</v>
      </c>
      <c r="F17" s="5">
        <f>'[1]21'!F25</f>
        <v>152</v>
      </c>
      <c r="G17" s="5">
        <f>'[1]21'!I25</f>
        <v>149</v>
      </c>
      <c r="H17" s="5">
        <f t="shared" si="13"/>
        <v>301</v>
      </c>
      <c r="I17" s="8">
        <v>108</v>
      </c>
      <c r="J17" s="7">
        <f t="shared" si="1"/>
        <v>71.05263157894737</v>
      </c>
      <c r="K17" s="8">
        <v>90</v>
      </c>
      <c r="L17" s="9">
        <f t="shared" si="2"/>
        <v>60.402684563758392</v>
      </c>
      <c r="M17" s="5">
        <f t="shared" si="3"/>
        <v>198</v>
      </c>
      <c r="N17" s="9">
        <f t="shared" si="4"/>
        <v>65.78073089700996</v>
      </c>
      <c r="O17" s="8">
        <v>1</v>
      </c>
      <c r="P17" s="7">
        <f t="shared" si="5"/>
        <v>0.92592592592592582</v>
      </c>
      <c r="Q17" s="8">
        <v>0</v>
      </c>
      <c r="R17" s="7">
        <f t="shared" si="6"/>
        <v>0</v>
      </c>
      <c r="S17" s="5">
        <f t="shared" si="7"/>
        <v>1</v>
      </c>
      <c r="T17" s="7">
        <f t="shared" si="8"/>
        <v>0.50505050505050508</v>
      </c>
      <c r="U17" s="8">
        <v>3</v>
      </c>
      <c r="V17" s="7">
        <f t="shared" si="9"/>
        <v>1.9736842105263157</v>
      </c>
      <c r="W17" s="8">
        <v>0</v>
      </c>
      <c r="X17" s="7">
        <f t="shared" si="10"/>
        <v>0</v>
      </c>
      <c r="Y17" s="5">
        <f t="shared" si="11"/>
        <v>3</v>
      </c>
      <c r="Z17" s="7">
        <f t="shared" si="12"/>
        <v>0.99667774086378735</v>
      </c>
    </row>
    <row r="18" spans="1:26" x14ac:dyDescent="0.25">
      <c r="A18" s="3">
        <v>15</v>
      </c>
      <c r="B18" s="3">
        <f>'[1]36'!B26</f>
        <v>350108</v>
      </c>
      <c r="C18" s="4" t="str">
        <f>'[1]9'!C23</f>
        <v>Bandar</v>
      </c>
      <c r="D18" s="3">
        <f>'[1]36'!D26</f>
        <v>35010200015</v>
      </c>
      <c r="E18" s="4" t="str">
        <f>'[1]9'!E23</f>
        <v>Bandar</v>
      </c>
      <c r="F18" s="5">
        <f>'[1]21'!F26</f>
        <v>112</v>
      </c>
      <c r="G18" s="5">
        <f>'[1]21'!I26</f>
        <v>116</v>
      </c>
      <c r="H18" s="5">
        <f t="shared" si="13"/>
        <v>228</v>
      </c>
      <c r="I18" s="8">
        <v>84</v>
      </c>
      <c r="J18" s="7">
        <f t="shared" si="1"/>
        <v>75</v>
      </c>
      <c r="K18" s="8">
        <v>83</v>
      </c>
      <c r="L18" s="9">
        <f t="shared" si="2"/>
        <v>71.551724137931032</v>
      </c>
      <c r="M18" s="5">
        <f t="shared" si="3"/>
        <v>167</v>
      </c>
      <c r="N18" s="9">
        <f t="shared" si="4"/>
        <v>73.245614035087712</v>
      </c>
      <c r="O18" s="8">
        <v>6</v>
      </c>
      <c r="P18" s="7">
        <f t="shared" si="5"/>
        <v>7.1428571428571423</v>
      </c>
      <c r="Q18" s="8">
        <v>5</v>
      </c>
      <c r="R18" s="7">
        <f t="shared" si="6"/>
        <v>6.024096385542169</v>
      </c>
      <c r="S18" s="5">
        <f t="shared" si="7"/>
        <v>11</v>
      </c>
      <c r="T18" s="7">
        <f t="shared" si="8"/>
        <v>6.5868263473053901</v>
      </c>
      <c r="U18" s="8">
        <v>7</v>
      </c>
      <c r="V18" s="7">
        <f t="shared" si="9"/>
        <v>6.25</v>
      </c>
      <c r="W18" s="8">
        <v>4</v>
      </c>
      <c r="X18" s="7">
        <f t="shared" si="10"/>
        <v>3.4482758620689653</v>
      </c>
      <c r="Y18" s="5">
        <f t="shared" si="11"/>
        <v>11</v>
      </c>
      <c r="Z18" s="7">
        <f t="shared" si="12"/>
        <v>4.8245614035087714</v>
      </c>
    </row>
    <row r="19" spans="1:26" x14ac:dyDescent="0.25">
      <c r="A19" s="3">
        <v>16</v>
      </c>
      <c r="B19" s="3"/>
      <c r="C19" s="4"/>
      <c r="D19" s="3">
        <f>'[1]36'!D27</f>
        <v>35010200016</v>
      </c>
      <c r="E19" s="4" t="str">
        <f>'[1]9'!E24</f>
        <v>Jeruk</v>
      </c>
      <c r="F19" s="5">
        <f>'[1]21'!F27</f>
        <v>124</v>
      </c>
      <c r="G19" s="5">
        <f>'[1]21'!I27</f>
        <v>131</v>
      </c>
      <c r="H19" s="5">
        <f t="shared" si="13"/>
        <v>255</v>
      </c>
      <c r="I19" s="8">
        <v>106</v>
      </c>
      <c r="J19" s="7">
        <f t="shared" si="1"/>
        <v>85.483870967741936</v>
      </c>
      <c r="K19" s="8">
        <v>90</v>
      </c>
      <c r="L19" s="9">
        <f t="shared" si="2"/>
        <v>68.702290076335885</v>
      </c>
      <c r="M19" s="5">
        <f t="shared" si="3"/>
        <v>196</v>
      </c>
      <c r="N19" s="9">
        <f t="shared" si="4"/>
        <v>76.862745098039227</v>
      </c>
      <c r="O19" s="8">
        <v>3</v>
      </c>
      <c r="P19" s="7">
        <f t="shared" si="5"/>
        <v>2.8301886792452833</v>
      </c>
      <c r="Q19" s="8">
        <v>10</v>
      </c>
      <c r="R19" s="7">
        <f t="shared" si="6"/>
        <v>11.111111111111111</v>
      </c>
      <c r="S19" s="5">
        <f t="shared" si="7"/>
        <v>13</v>
      </c>
      <c r="T19" s="7">
        <f t="shared" si="8"/>
        <v>6.6326530612244898</v>
      </c>
      <c r="U19" s="8">
        <v>2</v>
      </c>
      <c r="V19" s="7">
        <f t="shared" si="9"/>
        <v>1.6129032258064515</v>
      </c>
      <c r="W19" s="8">
        <v>0</v>
      </c>
      <c r="X19" s="7">
        <f t="shared" si="10"/>
        <v>0</v>
      </c>
      <c r="Y19" s="5">
        <f t="shared" si="11"/>
        <v>2</v>
      </c>
      <c r="Z19" s="7">
        <f t="shared" si="12"/>
        <v>0.78431372549019607</v>
      </c>
    </row>
    <row r="20" spans="1:26" x14ac:dyDescent="0.25">
      <c r="A20" s="3">
        <v>17</v>
      </c>
      <c r="B20" s="3">
        <f>'[1]36'!B28</f>
        <v>350109</v>
      </c>
      <c r="C20" s="4" t="str">
        <f>'[1]9'!C25</f>
        <v>Tegalombo</v>
      </c>
      <c r="D20" s="3">
        <f>'[1]36'!D28</f>
        <v>35010200017</v>
      </c>
      <c r="E20" s="4" t="str">
        <f>'[1]9'!E25</f>
        <v>Tegalombo</v>
      </c>
      <c r="F20" s="5">
        <f>'[1]21'!F28</f>
        <v>175</v>
      </c>
      <c r="G20" s="5">
        <f>'[1]21'!I28</f>
        <v>171</v>
      </c>
      <c r="H20" s="5">
        <f t="shared" si="13"/>
        <v>346</v>
      </c>
      <c r="I20" s="8">
        <v>150</v>
      </c>
      <c r="J20" s="7">
        <f t="shared" si="1"/>
        <v>85.714285714285708</v>
      </c>
      <c r="K20" s="8">
        <v>129</v>
      </c>
      <c r="L20" s="9">
        <f t="shared" si="2"/>
        <v>75.438596491228068</v>
      </c>
      <c r="M20" s="5">
        <f t="shared" si="3"/>
        <v>279</v>
      </c>
      <c r="N20" s="9">
        <f t="shared" si="4"/>
        <v>80.635838150289018</v>
      </c>
      <c r="O20" s="8">
        <v>12</v>
      </c>
      <c r="P20" s="7">
        <f t="shared" si="5"/>
        <v>8</v>
      </c>
      <c r="Q20" s="8">
        <v>11</v>
      </c>
      <c r="R20" s="7">
        <f t="shared" si="6"/>
        <v>8.5271317829457356</v>
      </c>
      <c r="S20" s="5">
        <f t="shared" si="7"/>
        <v>23</v>
      </c>
      <c r="T20" s="7">
        <f t="shared" si="8"/>
        <v>8.2437275985663092</v>
      </c>
      <c r="U20" s="8">
        <v>5</v>
      </c>
      <c r="V20" s="7">
        <f t="shared" si="9"/>
        <v>2.8571428571428572</v>
      </c>
      <c r="W20" s="8">
        <v>4</v>
      </c>
      <c r="X20" s="7">
        <f t="shared" si="10"/>
        <v>2.3391812865497075</v>
      </c>
      <c r="Y20" s="5">
        <f t="shared" si="11"/>
        <v>9</v>
      </c>
      <c r="Z20" s="7">
        <f t="shared" si="12"/>
        <v>2.601156069364162</v>
      </c>
    </row>
    <row r="21" spans="1:26" x14ac:dyDescent="0.25">
      <c r="A21" s="3">
        <v>18</v>
      </c>
      <c r="B21" s="13"/>
      <c r="C21" s="14"/>
      <c r="D21" s="3">
        <f>'[1]36'!D29</f>
        <v>35010200018</v>
      </c>
      <c r="E21" s="4" t="str">
        <f>'[1]9'!E26</f>
        <v>Gemaharjo</v>
      </c>
      <c r="F21" s="5">
        <f>'[1]21'!F29</f>
        <v>93</v>
      </c>
      <c r="G21" s="5">
        <f>'[1]21'!I29</f>
        <v>105</v>
      </c>
      <c r="H21" s="5">
        <f t="shared" si="13"/>
        <v>198</v>
      </c>
      <c r="I21" s="8">
        <v>84</v>
      </c>
      <c r="J21" s="7">
        <f t="shared" si="1"/>
        <v>90.322580645161281</v>
      </c>
      <c r="K21" s="8">
        <v>44</v>
      </c>
      <c r="L21" s="9">
        <f t="shared" si="2"/>
        <v>41.904761904761905</v>
      </c>
      <c r="M21" s="5">
        <f t="shared" si="3"/>
        <v>128</v>
      </c>
      <c r="N21" s="9">
        <f t="shared" si="4"/>
        <v>64.646464646464651</v>
      </c>
      <c r="O21" s="8">
        <v>3</v>
      </c>
      <c r="P21" s="7">
        <f t="shared" si="5"/>
        <v>3.5714285714285712</v>
      </c>
      <c r="Q21" s="8">
        <v>1</v>
      </c>
      <c r="R21" s="7">
        <f t="shared" si="6"/>
        <v>2.2727272727272729</v>
      </c>
      <c r="S21" s="5">
        <f t="shared" si="7"/>
        <v>4</v>
      </c>
      <c r="T21" s="7">
        <f t="shared" si="8"/>
        <v>3.125</v>
      </c>
      <c r="U21" s="8">
        <v>2</v>
      </c>
      <c r="V21" s="7">
        <f t="shared" si="9"/>
        <v>2.1505376344086025</v>
      </c>
      <c r="W21" s="8">
        <v>0</v>
      </c>
      <c r="X21" s="7">
        <f t="shared" si="10"/>
        <v>0</v>
      </c>
      <c r="Y21" s="5">
        <f t="shared" si="11"/>
        <v>2</v>
      </c>
      <c r="Z21" s="7">
        <f t="shared" si="12"/>
        <v>1.0101010101010102</v>
      </c>
    </row>
    <row r="22" spans="1:26" x14ac:dyDescent="0.25">
      <c r="A22" s="3">
        <v>19</v>
      </c>
      <c r="B22" s="13">
        <v>350110</v>
      </c>
      <c r="C22" s="14" t="s">
        <v>15</v>
      </c>
      <c r="D22" s="3">
        <f>'[1]36'!D30</f>
        <v>35010200019</v>
      </c>
      <c r="E22" s="14" t="s">
        <v>15</v>
      </c>
      <c r="F22" s="14">
        <v>391</v>
      </c>
      <c r="G22" s="14">
        <v>357</v>
      </c>
      <c r="H22" s="5">
        <f t="shared" si="13"/>
        <v>748</v>
      </c>
      <c r="I22" s="8">
        <v>242</v>
      </c>
      <c r="J22" s="7">
        <f t="shared" si="1"/>
        <v>61.892583120204606</v>
      </c>
      <c r="K22" s="8">
        <v>238</v>
      </c>
      <c r="L22" s="9">
        <f t="shared" si="2"/>
        <v>66.666666666666657</v>
      </c>
      <c r="M22" s="5">
        <f t="shared" si="3"/>
        <v>480</v>
      </c>
      <c r="N22" s="9">
        <f t="shared" si="4"/>
        <v>64.171122994652407</v>
      </c>
      <c r="O22" s="8">
        <v>12</v>
      </c>
      <c r="P22" s="7">
        <f t="shared" si="5"/>
        <v>4.9586776859504136</v>
      </c>
      <c r="Q22" s="8">
        <v>18</v>
      </c>
      <c r="R22" s="7">
        <f t="shared" si="6"/>
        <v>7.5630252100840334</v>
      </c>
      <c r="S22" s="5">
        <f t="shared" si="7"/>
        <v>30</v>
      </c>
      <c r="T22" s="7">
        <f t="shared" si="8"/>
        <v>6.25</v>
      </c>
      <c r="U22" s="8">
        <v>3</v>
      </c>
      <c r="V22" s="7">
        <f t="shared" si="9"/>
        <v>0.76726342710997442</v>
      </c>
      <c r="W22" s="8">
        <v>6</v>
      </c>
      <c r="X22" s="7">
        <f t="shared" si="10"/>
        <v>1.680672268907563</v>
      </c>
      <c r="Y22" s="5">
        <f t="shared" si="11"/>
        <v>9</v>
      </c>
      <c r="Z22" s="7">
        <f t="shared" si="12"/>
        <v>1.2032085561497325</v>
      </c>
    </row>
    <row r="23" spans="1:26" x14ac:dyDescent="0.25">
      <c r="A23" s="3">
        <v>20</v>
      </c>
      <c r="B23" s="13"/>
      <c r="C23" s="14"/>
      <c r="D23" s="3">
        <f>'[1]36'!D31</f>
        <v>35010200020</v>
      </c>
      <c r="E23" s="14" t="s">
        <v>18</v>
      </c>
      <c r="F23" s="14">
        <v>201</v>
      </c>
      <c r="G23" s="14">
        <v>189</v>
      </c>
      <c r="H23" s="5">
        <f t="shared" si="13"/>
        <v>390</v>
      </c>
      <c r="I23" s="8">
        <v>143</v>
      </c>
      <c r="J23" s="7">
        <f t="shared" si="1"/>
        <v>71.144278606965173</v>
      </c>
      <c r="K23" s="8">
        <v>127</v>
      </c>
      <c r="L23" s="9">
        <f t="shared" si="2"/>
        <v>67.195767195767203</v>
      </c>
      <c r="M23" s="5">
        <f t="shared" si="3"/>
        <v>270</v>
      </c>
      <c r="N23" s="9">
        <f t="shared" si="4"/>
        <v>69.230769230769226</v>
      </c>
      <c r="O23" s="8">
        <v>5</v>
      </c>
      <c r="P23" s="7">
        <f t="shared" si="5"/>
        <v>3.4965034965034967</v>
      </c>
      <c r="Q23" s="8">
        <v>7</v>
      </c>
      <c r="R23" s="7">
        <f t="shared" si="6"/>
        <v>5.5118110236220472</v>
      </c>
      <c r="S23" s="5">
        <f t="shared" si="7"/>
        <v>12</v>
      </c>
      <c r="T23" s="7">
        <f t="shared" si="8"/>
        <v>4.4444444444444446</v>
      </c>
      <c r="U23" s="8">
        <v>2</v>
      </c>
      <c r="V23" s="7">
        <f t="shared" si="9"/>
        <v>0.99502487562189057</v>
      </c>
      <c r="W23" s="8">
        <v>5</v>
      </c>
      <c r="X23" s="7">
        <f t="shared" si="10"/>
        <v>2.6455026455026456</v>
      </c>
      <c r="Y23" s="5">
        <f t="shared" si="11"/>
        <v>7</v>
      </c>
      <c r="Z23" s="7">
        <f t="shared" si="12"/>
        <v>1.7948717948717947</v>
      </c>
    </row>
    <row r="24" spans="1:26" x14ac:dyDescent="0.25">
      <c r="A24" s="3">
        <v>21</v>
      </c>
      <c r="B24" s="13">
        <v>350111</v>
      </c>
      <c r="C24" s="14" t="s">
        <v>16</v>
      </c>
      <c r="D24" s="3">
        <f>'[1]36'!D32</f>
        <v>35010200021</v>
      </c>
      <c r="E24" s="14" t="s">
        <v>16</v>
      </c>
      <c r="F24" s="14">
        <v>202</v>
      </c>
      <c r="G24" s="14">
        <v>186</v>
      </c>
      <c r="H24" s="5">
        <f t="shared" si="13"/>
        <v>388</v>
      </c>
      <c r="I24" s="8">
        <v>133</v>
      </c>
      <c r="J24" s="7">
        <f t="shared" si="1"/>
        <v>65.841584158415841</v>
      </c>
      <c r="K24" s="8">
        <v>132</v>
      </c>
      <c r="L24" s="9">
        <f t="shared" si="2"/>
        <v>70.967741935483872</v>
      </c>
      <c r="M24" s="5">
        <f t="shared" si="3"/>
        <v>265</v>
      </c>
      <c r="N24" s="9">
        <f t="shared" si="4"/>
        <v>68.298969072164951</v>
      </c>
      <c r="O24" s="8">
        <v>5</v>
      </c>
      <c r="P24" s="7">
        <f t="shared" si="5"/>
        <v>3.7593984962406015</v>
      </c>
      <c r="Q24" s="8">
        <v>3</v>
      </c>
      <c r="R24" s="7">
        <f t="shared" si="6"/>
        <v>2.2727272727272729</v>
      </c>
      <c r="S24" s="5">
        <f t="shared" si="7"/>
        <v>8</v>
      </c>
      <c r="T24" s="7">
        <f t="shared" si="8"/>
        <v>3.0188679245283021</v>
      </c>
      <c r="U24" s="8">
        <v>1</v>
      </c>
      <c r="V24" s="7">
        <f t="shared" si="9"/>
        <v>0.49504950495049505</v>
      </c>
      <c r="W24" s="8">
        <v>6</v>
      </c>
      <c r="X24" s="7">
        <f t="shared" si="10"/>
        <v>3.225806451612903</v>
      </c>
      <c r="Y24" s="5">
        <f t="shared" si="11"/>
        <v>7</v>
      </c>
      <c r="Z24" s="7">
        <f t="shared" si="12"/>
        <v>1.804123711340206</v>
      </c>
    </row>
    <row r="25" spans="1:26" x14ac:dyDescent="0.25">
      <c r="A25" s="3">
        <v>22</v>
      </c>
      <c r="B25" s="13"/>
      <c r="C25" s="14"/>
      <c r="D25" s="3">
        <f>'[1]36'!D33</f>
        <v>35010200022</v>
      </c>
      <c r="E25" s="14" t="s">
        <v>19</v>
      </c>
      <c r="F25" s="14">
        <v>101</v>
      </c>
      <c r="G25" s="14">
        <v>84</v>
      </c>
      <c r="H25" s="5">
        <f t="shared" si="13"/>
        <v>185</v>
      </c>
      <c r="I25" s="8">
        <v>75</v>
      </c>
      <c r="J25" s="7">
        <f t="shared" si="1"/>
        <v>74.257425742574256</v>
      </c>
      <c r="K25" s="8">
        <v>65</v>
      </c>
      <c r="L25" s="9">
        <f t="shared" si="2"/>
        <v>77.38095238095238</v>
      </c>
      <c r="M25" s="5">
        <f t="shared" si="3"/>
        <v>140</v>
      </c>
      <c r="N25" s="9">
        <f t="shared" si="4"/>
        <v>75.675675675675677</v>
      </c>
      <c r="O25" s="8">
        <v>6</v>
      </c>
      <c r="P25" s="7">
        <f t="shared" si="5"/>
        <v>8</v>
      </c>
      <c r="Q25" s="8">
        <v>8</v>
      </c>
      <c r="R25" s="7">
        <f t="shared" si="6"/>
        <v>12.307692307692308</v>
      </c>
      <c r="S25" s="5">
        <f t="shared" si="7"/>
        <v>14</v>
      </c>
      <c r="T25" s="7">
        <f t="shared" si="8"/>
        <v>10</v>
      </c>
      <c r="U25" s="8">
        <v>1</v>
      </c>
      <c r="V25" s="7">
        <f t="shared" si="9"/>
        <v>0.99009900990099009</v>
      </c>
      <c r="W25" s="8">
        <v>6</v>
      </c>
      <c r="X25" s="7">
        <f t="shared" si="10"/>
        <v>7.1428571428571423</v>
      </c>
      <c r="Y25" s="5">
        <f t="shared" si="11"/>
        <v>7</v>
      </c>
      <c r="Z25" s="7">
        <f t="shared" si="12"/>
        <v>3.7837837837837842</v>
      </c>
    </row>
    <row r="26" spans="1:26" x14ac:dyDescent="0.25">
      <c r="A26" s="3">
        <v>23</v>
      </c>
      <c r="B26" s="13">
        <v>250112</v>
      </c>
      <c r="C26" s="14" t="s">
        <v>17</v>
      </c>
      <c r="D26" s="3">
        <f>'[1]36'!D34</f>
        <v>35010200023</v>
      </c>
      <c r="E26" s="14" t="s">
        <v>17</v>
      </c>
      <c r="F26" s="14">
        <v>105</v>
      </c>
      <c r="G26" s="14">
        <v>115</v>
      </c>
      <c r="H26" s="5">
        <f t="shared" si="13"/>
        <v>220</v>
      </c>
      <c r="I26" s="8">
        <v>89</v>
      </c>
      <c r="J26" s="7">
        <f t="shared" si="1"/>
        <v>84.761904761904759</v>
      </c>
      <c r="K26" s="8">
        <v>77</v>
      </c>
      <c r="L26" s="9">
        <f t="shared" si="2"/>
        <v>66.956521739130437</v>
      </c>
      <c r="M26" s="5">
        <f t="shared" si="3"/>
        <v>166</v>
      </c>
      <c r="N26" s="9">
        <f t="shared" si="4"/>
        <v>75.454545454545453</v>
      </c>
      <c r="O26" s="8">
        <v>3</v>
      </c>
      <c r="P26" s="7">
        <f t="shared" si="5"/>
        <v>3.3707865168539324</v>
      </c>
      <c r="Q26" s="8">
        <v>5</v>
      </c>
      <c r="R26" s="7">
        <f t="shared" si="6"/>
        <v>6.4935064935064926</v>
      </c>
      <c r="S26" s="5">
        <f t="shared" si="7"/>
        <v>8</v>
      </c>
      <c r="T26" s="7">
        <f t="shared" si="8"/>
        <v>4.8192771084337354</v>
      </c>
      <c r="U26" s="8">
        <v>0</v>
      </c>
      <c r="V26" s="7">
        <f t="shared" si="9"/>
        <v>0</v>
      </c>
      <c r="W26" s="8">
        <v>1</v>
      </c>
      <c r="X26" s="7">
        <f t="shared" si="10"/>
        <v>0.86956521739130432</v>
      </c>
      <c r="Y26" s="5">
        <f t="shared" si="11"/>
        <v>1</v>
      </c>
      <c r="Z26" s="7">
        <f t="shared" si="12"/>
        <v>0.45454545454545453</v>
      </c>
    </row>
    <row r="27" spans="1:26" x14ac:dyDescent="0.25">
      <c r="A27" s="3">
        <v>24</v>
      </c>
      <c r="B27" s="3"/>
      <c r="C27" s="4"/>
      <c r="D27" s="3">
        <f>'[1]36'!D35</f>
        <v>35010200024</v>
      </c>
      <c r="E27" s="14" t="s">
        <v>20</v>
      </c>
      <c r="F27" s="14">
        <v>89</v>
      </c>
      <c r="G27" s="14">
        <v>100</v>
      </c>
      <c r="H27" s="5">
        <f t="shared" si="13"/>
        <v>189</v>
      </c>
      <c r="I27" s="8">
        <v>63</v>
      </c>
      <c r="J27" s="7">
        <f t="shared" si="1"/>
        <v>70.786516853932582</v>
      </c>
      <c r="K27" s="8">
        <v>63</v>
      </c>
      <c r="L27" s="9">
        <f t="shared" si="2"/>
        <v>63</v>
      </c>
      <c r="M27" s="5">
        <f t="shared" si="3"/>
        <v>126</v>
      </c>
      <c r="N27" s="9">
        <f t="shared" si="4"/>
        <v>66.666666666666657</v>
      </c>
      <c r="O27" s="8">
        <v>1</v>
      </c>
      <c r="P27" s="7">
        <f t="shared" si="5"/>
        <v>1.5873015873015872</v>
      </c>
      <c r="Q27" s="8">
        <v>3</v>
      </c>
      <c r="R27" s="7">
        <f t="shared" si="6"/>
        <v>4.7619047619047619</v>
      </c>
      <c r="S27" s="5">
        <f t="shared" si="7"/>
        <v>4</v>
      </c>
      <c r="T27" s="7">
        <f t="shared" si="8"/>
        <v>3.1746031746031744</v>
      </c>
      <c r="U27" s="8">
        <v>1</v>
      </c>
      <c r="V27" s="7">
        <f t="shared" si="9"/>
        <v>1.1235955056179776</v>
      </c>
      <c r="W27" s="8">
        <v>1</v>
      </c>
      <c r="X27" s="7">
        <f t="shared" si="10"/>
        <v>1</v>
      </c>
      <c r="Y27" s="5">
        <f t="shared" si="11"/>
        <v>2</v>
      </c>
      <c r="Z27" s="7">
        <f t="shared" si="12"/>
        <v>1.0582010582010581</v>
      </c>
    </row>
    <row r="28" spans="1:26" x14ac:dyDescent="0.25">
      <c r="A28" s="19" t="s">
        <v>12</v>
      </c>
      <c r="B28" s="20"/>
      <c r="C28" s="20"/>
      <c r="D28" s="20"/>
      <c r="E28" s="21"/>
      <c r="F28" s="10">
        <f>SUM(F4:F27)</f>
        <v>3495</v>
      </c>
      <c r="G28" s="10">
        <f>SUM(G4:G27)</f>
        <v>3364</v>
      </c>
      <c r="H28" s="10">
        <f>SUM(H4:H27)</f>
        <v>6859</v>
      </c>
      <c r="I28" s="10">
        <f t="shared" ref="I28" si="14">SUM(I4:I27)</f>
        <v>2570</v>
      </c>
      <c r="J28" s="11">
        <f t="shared" si="1"/>
        <v>73.533619456366239</v>
      </c>
      <c r="K28" s="10">
        <f>SUM(K4:K27)</f>
        <v>2383</v>
      </c>
      <c r="L28" s="12">
        <f t="shared" si="2"/>
        <v>70.838287752675384</v>
      </c>
      <c r="M28" s="10">
        <f>SUM(M4:M27)</f>
        <v>4953</v>
      </c>
      <c r="N28" s="12">
        <f t="shared" si="4"/>
        <v>72.211692666569476</v>
      </c>
      <c r="O28" s="10">
        <f>SUM(O4:O27)</f>
        <v>148</v>
      </c>
      <c r="P28" s="11">
        <f t="shared" si="5"/>
        <v>5.7587548638132295</v>
      </c>
      <c r="Q28" s="10">
        <f>SUM(Q4:Q27)</f>
        <v>169</v>
      </c>
      <c r="R28" s="11">
        <f t="shared" si="6"/>
        <v>7.0919009651699536</v>
      </c>
      <c r="S28" s="10">
        <f>SUM(S4:S27)</f>
        <v>317</v>
      </c>
      <c r="T28" s="11">
        <f t="shared" si="8"/>
        <v>6.4001615182717551</v>
      </c>
      <c r="U28" s="10">
        <f>SUM(U4:U27)</f>
        <v>65</v>
      </c>
      <c r="V28" s="14">
        <v>1.86</v>
      </c>
      <c r="W28" s="10">
        <f>SUM(W4:W27)</f>
        <v>69</v>
      </c>
      <c r="X28" s="11">
        <f t="shared" si="10"/>
        <v>2.0511296076099881</v>
      </c>
      <c r="Y28" s="10">
        <f t="shared" si="11"/>
        <v>134</v>
      </c>
      <c r="Z28" s="11">
        <f t="shared" si="12"/>
        <v>1.9536375564951161</v>
      </c>
    </row>
  </sheetData>
  <mergeCells count="19">
    <mergeCell ref="A28:E28"/>
    <mergeCell ref="I1:N1"/>
    <mergeCell ref="O1:T1"/>
    <mergeCell ref="U1:Z1"/>
    <mergeCell ref="I2:J2"/>
    <mergeCell ref="K2:L2"/>
    <mergeCell ref="M2:N2"/>
    <mergeCell ref="O2:P2"/>
    <mergeCell ref="Q2:R2"/>
    <mergeCell ref="S2:T2"/>
    <mergeCell ref="U2:V2"/>
    <mergeCell ref="A1:A3"/>
    <mergeCell ref="B1:B3"/>
    <mergeCell ref="C1:C3"/>
    <mergeCell ref="D1:D3"/>
    <mergeCell ref="E1:E3"/>
    <mergeCell ref="F1:H2"/>
    <mergeCell ref="W2:X2"/>
    <mergeCell ref="Y2:Z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cp:lastPrinted>2025-07-14T02:43:32Z</cp:lastPrinted>
  <dcterms:created xsi:type="dcterms:W3CDTF">2025-07-09T13:31:24Z</dcterms:created>
  <dcterms:modified xsi:type="dcterms:W3CDTF">2025-07-14T02:43:56Z</dcterms:modified>
</cp:coreProperties>
</file>