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7" documentId="8_{5BC4AF91-BF2E-4783-97C5-4C29EE60B128}" xr6:coauthVersionLast="47" xr6:coauthVersionMax="47" xr10:uidLastSave="{4E04BF62-67A8-4240-8FF3-33AE53D80B48}"/>
  <bookViews>
    <workbookView xWindow="-105" yWindow="0" windowWidth="14610" windowHeight="15585" xr2:uid="{A217FD26-2563-44A7-AE6C-0E2E34F4382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1" l="1"/>
  <c r="AD28" i="1"/>
  <c r="AD27" i="1"/>
  <c r="AD26" i="1"/>
  <c r="AD25" i="1"/>
  <c r="AD24" i="1"/>
  <c r="AD23" i="1"/>
  <c r="AB29" i="1"/>
  <c r="AB28" i="1"/>
  <c r="AB27" i="1"/>
  <c r="AB26" i="1"/>
  <c r="AB25" i="1"/>
  <c r="AB24" i="1"/>
  <c r="R29" i="1"/>
  <c r="R28" i="1"/>
  <c r="R27" i="1"/>
  <c r="R26" i="1"/>
  <c r="R25" i="1"/>
  <c r="R24" i="1"/>
  <c r="R23" i="1"/>
  <c r="P29" i="1"/>
  <c r="P28" i="1"/>
  <c r="P27" i="1"/>
  <c r="P26" i="1"/>
  <c r="P25" i="1"/>
  <c r="P24" i="1"/>
  <c r="L29" i="1"/>
  <c r="L28" i="1"/>
  <c r="L27" i="1"/>
  <c r="L26" i="1"/>
  <c r="L25" i="1"/>
  <c r="L24" i="1"/>
  <c r="L23" i="1"/>
  <c r="J29" i="1"/>
  <c r="J28" i="1"/>
  <c r="J27" i="1"/>
  <c r="J26" i="1"/>
  <c r="J25" i="1"/>
  <c r="J24" i="1"/>
  <c r="H24" i="1"/>
  <c r="H25" i="1"/>
  <c r="H26" i="1"/>
  <c r="H27" i="1"/>
  <c r="H28" i="1"/>
  <c r="H29" i="1"/>
  <c r="AF29" i="1" s="1"/>
  <c r="D24" i="1"/>
  <c r="D25" i="1"/>
  <c r="D26" i="1"/>
  <c r="D27" i="1"/>
  <c r="D28" i="1"/>
  <c r="D29" i="1"/>
  <c r="AC30" i="1"/>
  <c r="AA30" i="1"/>
  <c r="Q30" i="1"/>
  <c r="O30" i="1"/>
  <c r="K30" i="1"/>
  <c r="I30" i="1"/>
  <c r="AE29" i="1"/>
  <c r="W29" i="1"/>
  <c r="X29" i="1" s="1"/>
  <c r="U29" i="1"/>
  <c r="V29" i="1" s="1"/>
  <c r="S29" i="1"/>
  <c r="M29" i="1"/>
  <c r="F23" i="1"/>
  <c r="H23" i="1" s="1"/>
  <c r="E23" i="1"/>
  <c r="D23" i="1"/>
  <c r="AE28" i="1"/>
  <c r="W28" i="1"/>
  <c r="X28" i="1" s="1"/>
  <c r="U28" i="1"/>
  <c r="V28" i="1" s="1"/>
  <c r="S28" i="1"/>
  <c r="M28" i="1"/>
  <c r="G22" i="1"/>
  <c r="AD22" i="1" s="1"/>
  <c r="F22" i="1"/>
  <c r="J22" i="1" s="1"/>
  <c r="E22" i="1"/>
  <c r="D22" i="1"/>
  <c r="C22" i="1"/>
  <c r="B22" i="1"/>
  <c r="AE27" i="1"/>
  <c r="AF27" i="1" s="1"/>
  <c r="W27" i="1"/>
  <c r="X27" i="1" s="1"/>
  <c r="U27" i="1"/>
  <c r="V27" i="1" s="1"/>
  <c r="S27" i="1"/>
  <c r="M27" i="1"/>
  <c r="G21" i="1"/>
  <c r="R21" i="1" s="1"/>
  <c r="F21" i="1"/>
  <c r="AB21" i="1" s="1"/>
  <c r="E21" i="1"/>
  <c r="D21" i="1"/>
  <c r="AE26" i="1"/>
  <c r="W26" i="1"/>
  <c r="X26" i="1" s="1"/>
  <c r="U26" i="1"/>
  <c r="V26" i="1" s="1"/>
  <c r="S26" i="1"/>
  <c r="M26" i="1"/>
  <c r="G20" i="1"/>
  <c r="AD20" i="1" s="1"/>
  <c r="F20" i="1"/>
  <c r="P20" i="1" s="1"/>
  <c r="E20" i="1"/>
  <c r="D20" i="1"/>
  <c r="C20" i="1"/>
  <c r="B20" i="1"/>
  <c r="AE25" i="1"/>
  <c r="W25" i="1"/>
  <c r="X25" i="1" s="1"/>
  <c r="U25" i="1"/>
  <c r="V25" i="1" s="1"/>
  <c r="S25" i="1"/>
  <c r="M25" i="1"/>
  <c r="G19" i="1"/>
  <c r="AD19" i="1" s="1"/>
  <c r="F19" i="1"/>
  <c r="J19" i="1" s="1"/>
  <c r="E19" i="1"/>
  <c r="D19" i="1"/>
  <c r="AE24" i="1"/>
  <c r="W24" i="1"/>
  <c r="X24" i="1" s="1"/>
  <c r="U24" i="1"/>
  <c r="V24" i="1" s="1"/>
  <c r="S24" i="1"/>
  <c r="M24" i="1"/>
  <c r="G18" i="1"/>
  <c r="L18" i="1" s="1"/>
  <c r="F18" i="1"/>
  <c r="J18" i="1" s="1"/>
  <c r="E18" i="1"/>
  <c r="D18" i="1"/>
  <c r="C18" i="1"/>
  <c r="B18" i="1"/>
  <c r="AE23" i="1"/>
  <c r="W23" i="1"/>
  <c r="X23" i="1" s="1"/>
  <c r="U23" i="1"/>
  <c r="V23" i="1" s="1"/>
  <c r="S23" i="1"/>
  <c r="M23" i="1"/>
  <c r="G17" i="1"/>
  <c r="AD17" i="1" s="1"/>
  <c r="F17" i="1"/>
  <c r="AB17" i="1" s="1"/>
  <c r="E17" i="1"/>
  <c r="D17" i="1"/>
  <c r="AE22" i="1"/>
  <c r="W22" i="1"/>
  <c r="X22" i="1" s="1"/>
  <c r="U22" i="1"/>
  <c r="V22" i="1" s="1"/>
  <c r="S22" i="1"/>
  <c r="M22" i="1"/>
  <c r="G16" i="1"/>
  <c r="L16" i="1" s="1"/>
  <c r="F16" i="1"/>
  <c r="AB16" i="1" s="1"/>
  <c r="E16" i="1"/>
  <c r="D16" i="1"/>
  <c r="C16" i="1"/>
  <c r="B16" i="1"/>
  <c r="AE21" i="1"/>
  <c r="W21" i="1"/>
  <c r="X21" i="1" s="1"/>
  <c r="U21" i="1"/>
  <c r="V21" i="1" s="1"/>
  <c r="S21" i="1"/>
  <c r="M21" i="1"/>
  <c r="G15" i="1"/>
  <c r="R15" i="1" s="1"/>
  <c r="F15" i="1"/>
  <c r="P15" i="1" s="1"/>
  <c r="E15" i="1"/>
  <c r="D15" i="1"/>
  <c r="AE20" i="1"/>
  <c r="W20" i="1"/>
  <c r="X20" i="1" s="1"/>
  <c r="U20" i="1"/>
  <c r="V20" i="1" s="1"/>
  <c r="S20" i="1"/>
  <c r="M20" i="1"/>
  <c r="G14" i="1"/>
  <c r="R14" i="1" s="1"/>
  <c r="F14" i="1"/>
  <c r="J14" i="1" s="1"/>
  <c r="E14" i="1"/>
  <c r="D14" i="1"/>
  <c r="C14" i="1"/>
  <c r="B14" i="1"/>
  <c r="AE19" i="1"/>
  <c r="W19" i="1"/>
  <c r="U19" i="1"/>
  <c r="V19" i="1" s="1"/>
  <c r="S19" i="1"/>
  <c r="M19" i="1"/>
  <c r="G13" i="1"/>
  <c r="R13" i="1" s="1"/>
  <c r="F13" i="1"/>
  <c r="AB13" i="1" s="1"/>
  <c r="E13" i="1"/>
  <c r="D13" i="1"/>
  <c r="AE18" i="1"/>
  <c r="W18" i="1"/>
  <c r="X18" i="1" s="1"/>
  <c r="U18" i="1"/>
  <c r="S18" i="1"/>
  <c r="M18" i="1"/>
  <c r="G12" i="1"/>
  <c r="L12" i="1" s="1"/>
  <c r="F12" i="1"/>
  <c r="AB12" i="1" s="1"/>
  <c r="E12" i="1"/>
  <c r="D12" i="1"/>
  <c r="C12" i="1"/>
  <c r="B12" i="1"/>
  <c r="AE17" i="1"/>
  <c r="W17" i="1"/>
  <c r="X17" i="1" s="1"/>
  <c r="U17" i="1"/>
  <c r="V17" i="1" s="1"/>
  <c r="S17" i="1"/>
  <c r="M17" i="1"/>
  <c r="G11" i="1"/>
  <c r="AD11" i="1" s="1"/>
  <c r="F11" i="1"/>
  <c r="AB11" i="1" s="1"/>
  <c r="E11" i="1"/>
  <c r="D11" i="1"/>
  <c r="AE16" i="1"/>
  <c r="W16" i="1"/>
  <c r="X16" i="1" s="1"/>
  <c r="U16" i="1"/>
  <c r="V16" i="1" s="1"/>
  <c r="S16" i="1"/>
  <c r="M16" i="1"/>
  <c r="G10" i="1"/>
  <c r="L10" i="1" s="1"/>
  <c r="F10" i="1"/>
  <c r="P10" i="1" s="1"/>
  <c r="E10" i="1"/>
  <c r="D10" i="1"/>
  <c r="C10" i="1"/>
  <c r="B10" i="1"/>
  <c r="AE15" i="1"/>
  <c r="W15" i="1"/>
  <c r="X15" i="1" s="1"/>
  <c r="U15" i="1"/>
  <c r="V15" i="1" s="1"/>
  <c r="S15" i="1"/>
  <c r="M15" i="1"/>
  <c r="G9" i="1"/>
  <c r="AD9" i="1" s="1"/>
  <c r="F9" i="1"/>
  <c r="AB9" i="1" s="1"/>
  <c r="E9" i="1"/>
  <c r="D9" i="1"/>
  <c r="AE14" i="1"/>
  <c r="W14" i="1"/>
  <c r="X14" i="1" s="1"/>
  <c r="U14" i="1"/>
  <c r="V14" i="1" s="1"/>
  <c r="S14" i="1"/>
  <c r="M14" i="1"/>
  <c r="G8" i="1"/>
  <c r="L8" i="1" s="1"/>
  <c r="F8" i="1"/>
  <c r="AB8" i="1" s="1"/>
  <c r="E8" i="1"/>
  <c r="D8" i="1"/>
  <c r="C8" i="1"/>
  <c r="B8" i="1"/>
  <c r="AE13" i="1"/>
  <c r="W13" i="1"/>
  <c r="X13" i="1" s="1"/>
  <c r="U13" i="1"/>
  <c r="V13" i="1" s="1"/>
  <c r="S13" i="1"/>
  <c r="M13" i="1"/>
  <c r="G7" i="1"/>
  <c r="L7" i="1" s="1"/>
  <c r="F7" i="1"/>
  <c r="P7" i="1" s="1"/>
  <c r="E7" i="1"/>
  <c r="D7" i="1"/>
  <c r="AE12" i="1"/>
  <c r="W12" i="1"/>
  <c r="X12" i="1" s="1"/>
  <c r="U12" i="1"/>
  <c r="V12" i="1" s="1"/>
  <c r="S12" i="1"/>
  <c r="M12" i="1"/>
  <c r="G6" i="1"/>
  <c r="L6" i="1" s="1"/>
  <c r="F6" i="1"/>
  <c r="J6" i="1" s="1"/>
  <c r="E6" i="1"/>
  <c r="D6" i="1"/>
  <c r="C6" i="1"/>
  <c r="B6" i="1"/>
  <c r="AE11" i="1"/>
  <c r="W11" i="1"/>
  <c r="X11" i="1" s="1"/>
  <c r="U11" i="1"/>
  <c r="S11" i="1"/>
  <c r="M11" i="1"/>
  <c r="AE10" i="1"/>
  <c r="W10" i="1"/>
  <c r="X10" i="1" s="1"/>
  <c r="U10" i="1"/>
  <c r="V10" i="1" s="1"/>
  <c r="S10" i="1"/>
  <c r="M10" i="1"/>
  <c r="AE9" i="1"/>
  <c r="W9" i="1"/>
  <c r="U9" i="1"/>
  <c r="S9" i="1"/>
  <c r="M9" i="1"/>
  <c r="AE8" i="1"/>
  <c r="W8" i="1"/>
  <c r="U8" i="1"/>
  <c r="S8" i="1"/>
  <c r="M8" i="1"/>
  <c r="AE7" i="1"/>
  <c r="W7" i="1"/>
  <c r="X7" i="1" s="1"/>
  <c r="U7" i="1"/>
  <c r="S7" i="1"/>
  <c r="M7" i="1"/>
  <c r="AE6" i="1"/>
  <c r="W6" i="1"/>
  <c r="X6" i="1" s="1"/>
  <c r="U6" i="1"/>
  <c r="S6" i="1"/>
  <c r="M6" i="1"/>
  <c r="AF23" i="1" l="1"/>
  <c r="AF25" i="1"/>
  <c r="AF28" i="1"/>
  <c r="AF24" i="1"/>
  <c r="AF26" i="1"/>
  <c r="G30" i="1"/>
  <c r="AD30" i="1" s="1"/>
  <c r="AD7" i="1"/>
  <c r="X19" i="1"/>
  <c r="AD15" i="1"/>
  <c r="AB20" i="1"/>
  <c r="AD8" i="1"/>
  <c r="AD12" i="1"/>
  <c r="AD16" i="1"/>
  <c r="AD13" i="1"/>
  <c r="AD21" i="1"/>
  <c r="AD6" i="1"/>
  <c r="AD10" i="1"/>
  <c r="AD14" i="1"/>
  <c r="AD18" i="1"/>
  <c r="AB7" i="1"/>
  <c r="AB15" i="1"/>
  <c r="AB19" i="1"/>
  <c r="AB23" i="1"/>
  <c r="X8" i="1"/>
  <c r="T26" i="1"/>
  <c r="X9" i="1"/>
  <c r="V8" i="1"/>
  <c r="T25" i="1"/>
  <c r="AB6" i="1"/>
  <c r="AB10" i="1"/>
  <c r="AB14" i="1"/>
  <c r="AB18" i="1"/>
  <c r="AB22" i="1"/>
  <c r="V6" i="1"/>
  <c r="V7" i="1"/>
  <c r="V11" i="1"/>
  <c r="V9" i="1"/>
  <c r="H8" i="1"/>
  <c r="H12" i="1"/>
  <c r="AF12" i="1" s="1"/>
  <c r="Y18" i="1"/>
  <c r="Y20" i="1"/>
  <c r="H16" i="1"/>
  <c r="T23" i="1"/>
  <c r="T27" i="1"/>
  <c r="N29" i="1"/>
  <c r="R17" i="1"/>
  <c r="R7" i="1"/>
  <c r="R11" i="1"/>
  <c r="T28" i="1"/>
  <c r="T24" i="1"/>
  <c r="R19" i="1"/>
  <c r="V18" i="1"/>
  <c r="P23" i="1"/>
  <c r="N24" i="1"/>
  <c r="J15" i="1"/>
  <c r="R20" i="1"/>
  <c r="T29" i="1"/>
  <c r="N23" i="1"/>
  <c r="N25" i="1"/>
  <c r="N27" i="1"/>
  <c r="P11" i="1"/>
  <c r="R8" i="1"/>
  <c r="R12" i="1"/>
  <c r="R16" i="1"/>
  <c r="R9" i="1"/>
  <c r="N28" i="1"/>
  <c r="J13" i="1"/>
  <c r="L11" i="1"/>
  <c r="P19" i="1"/>
  <c r="R6" i="1"/>
  <c r="R10" i="1"/>
  <c r="R18" i="1"/>
  <c r="R22" i="1"/>
  <c r="P8" i="1"/>
  <c r="P12" i="1"/>
  <c r="P16" i="1"/>
  <c r="H7" i="1"/>
  <c r="AF7" i="1" s="1"/>
  <c r="P9" i="1"/>
  <c r="P13" i="1"/>
  <c r="P17" i="1"/>
  <c r="P21" i="1"/>
  <c r="N26" i="1"/>
  <c r="P6" i="1"/>
  <c r="P14" i="1"/>
  <c r="P18" i="1"/>
  <c r="P22" i="1"/>
  <c r="L19" i="1"/>
  <c r="J8" i="1"/>
  <c r="J21" i="1"/>
  <c r="L15" i="1"/>
  <c r="J9" i="1"/>
  <c r="L20" i="1"/>
  <c r="H14" i="1"/>
  <c r="H18" i="1"/>
  <c r="J11" i="1"/>
  <c r="L9" i="1"/>
  <c r="L13" i="1"/>
  <c r="L17" i="1"/>
  <c r="L21" i="1"/>
  <c r="Y12" i="1"/>
  <c r="H15" i="1"/>
  <c r="H20" i="1"/>
  <c r="AF20" i="1" s="1"/>
  <c r="J7" i="1"/>
  <c r="J12" i="1"/>
  <c r="J20" i="1"/>
  <c r="L14" i="1"/>
  <c r="L22" i="1"/>
  <c r="J23" i="1"/>
  <c r="J16" i="1"/>
  <c r="H13" i="1"/>
  <c r="J17" i="1"/>
  <c r="Y9" i="1"/>
  <c r="Y10" i="1"/>
  <c r="H19" i="1"/>
  <c r="H21" i="1"/>
  <c r="J10" i="1"/>
  <c r="H22" i="1"/>
  <c r="H10" i="1"/>
  <c r="Y6" i="1"/>
  <c r="H17" i="1"/>
  <c r="H9" i="1"/>
  <c r="F30" i="1"/>
  <c r="H30" i="1" s="1"/>
  <c r="H6" i="1"/>
  <c r="H11" i="1"/>
  <c r="AF11" i="1" s="1"/>
  <c r="Y7" i="1"/>
  <c r="Z7" i="1" s="1"/>
  <c r="Y16" i="1"/>
  <c r="Y14" i="1"/>
  <c r="Y22" i="1"/>
  <c r="M30" i="1"/>
  <c r="Y28" i="1"/>
  <c r="Z28" i="1" s="1"/>
  <c r="U30" i="1"/>
  <c r="W30" i="1"/>
  <c r="Y26" i="1"/>
  <c r="Z26" i="1" s="1"/>
  <c r="AE30" i="1"/>
  <c r="Y8" i="1"/>
  <c r="Y24" i="1"/>
  <c r="Z24" i="1" s="1"/>
  <c r="S30" i="1"/>
  <c r="Y11" i="1"/>
  <c r="Y13" i="1"/>
  <c r="Y15" i="1"/>
  <c r="Y17" i="1"/>
  <c r="Y19" i="1"/>
  <c r="Z19" i="1" s="1"/>
  <c r="Y21" i="1"/>
  <c r="Y23" i="1"/>
  <c r="Z23" i="1" s="1"/>
  <c r="Y25" i="1"/>
  <c r="Z25" i="1" s="1"/>
  <c r="Y27" i="1"/>
  <c r="Z27" i="1" s="1"/>
  <c r="Y29" i="1"/>
  <c r="Z29" i="1" s="1"/>
  <c r="L30" i="1" l="1"/>
  <c r="R30" i="1"/>
  <c r="Z13" i="1"/>
  <c r="AF30" i="1"/>
  <c r="T12" i="1"/>
  <c r="X30" i="1"/>
  <c r="N17" i="1"/>
  <c r="AF17" i="1"/>
  <c r="T8" i="1"/>
  <c r="AF8" i="1"/>
  <c r="Z8" i="1"/>
  <c r="N21" i="1"/>
  <c r="AF21" i="1"/>
  <c r="N10" i="1"/>
  <c r="AF10" i="1"/>
  <c r="N19" i="1"/>
  <c r="AF19" i="1"/>
  <c r="N13" i="1"/>
  <c r="AF13" i="1"/>
  <c r="N18" i="1"/>
  <c r="AF18" i="1"/>
  <c r="N12" i="1"/>
  <c r="T16" i="1"/>
  <c r="AF16" i="1"/>
  <c r="N6" i="1"/>
  <c r="AF6" i="1"/>
  <c r="N9" i="1"/>
  <c r="AF9" i="1"/>
  <c r="N22" i="1"/>
  <c r="AF22" i="1"/>
  <c r="N15" i="1"/>
  <c r="AF15" i="1"/>
  <c r="N14" i="1"/>
  <c r="AF14" i="1"/>
  <c r="T30" i="1"/>
  <c r="Z22" i="1"/>
  <c r="Z9" i="1"/>
  <c r="Z12" i="1"/>
  <c r="Z11" i="1"/>
  <c r="Z6" i="1"/>
  <c r="Z16" i="1"/>
  <c r="Z10" i="1"/>
  <c r="AB30" i="1"/>
  <c r="Z20" i="1"/>
  <c r="Z17" i="1"/>
  <c r="Z18" i="1"/>
  <c r="Z15" i="1"/>
  <c r="Z21" i="1"/>
  <c r="Z14" i="1"/>
  <c r="T21" i="1"/>
  <c r="N16" i="1"/>
  <c r="N8" i="1"/>
  <c r="T19" i="1"/>
  <c r="T15" i="1"/>
  <c r="V30" i="1"/>
  <c r="T13" i="1"/>
  <c r="N20" i="1"/>
  <c r="T20" i="1"/>
  <c r="T18" i="1"/>
  <c r="N7" i="1"/>
  <c r="T7" i="1"/>
  <c r="T14" i="1"/>
  <c r="N11" i="1"/>
  <c r="T11" i="1"/>
  <c r="T10" i="1"/>
  <c r="T9" i="1"/>
  <c r="T17" i="1"/>
  <c r="T22" i="1"/>
  <c r="T6" i="1"/>
  <c r="N30" i="1"/>
  <c r="P30" i="1"/>
  <c r="J30" i="1"/>
  <c r="Y30" i="1"/>
  <c r="Z30" i="1" s="1"/>
</calcChain>
</file>

<file path=xl/sharedStrings.xml><?xml version="1.0" encoding="utf-8"?>
<sst xmlns="http://schemas.openxmlformats.org/spreadsheetml/2006/main" count="61" uniqueCount="25">
  <si>
    <t>NO</t>
  </si>
  <si>
    <t>KECAMATAN</t>
  </si>
  <si>
    <t>PUSKESMAS</t>
  </si>
  <si>
    <t>JUMLAH LAHIR HIDUP</t>
  </si>
  <si>
    <t>BAYI DIIMUNISASI</t>
  </si>
  <si>
    <t>HB0</t>
  </si>
  <si>
    <t>BCG</t>
  </si>
  <si>
    <t>&lt; 24 Jam</t>
  </si>
  <si>
    <t>1 - 7 Hari</t>
  </si>
  <si>
    <t>HB0 Total</t>
  </si>
  <si>
    <t>L</t>
  </si>
  <si>
    <t>P</t>
  </si>
  <si>
    <t>L + P</t>
  </si>
  <si>
    <t>L+P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</si>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</sst>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  <cell r="I12">
            <v>116</v>
          </cell>
        </row>
        <row r="13">
          <cell r="F13">
            <v>84</v>
          </cell>
          <cell r="I13">
            <v>69</v>
          </cell>
        </row>
        <row r="14">
          <cell r="F14">
            <v>145</v>
          </cell>
          <cell r="I14">
            <v>122</v>
          </cell>
        </row>
        <row r="15">
          <cell r="F15">
            <v>83</v>
          </cell>
          <cell r="I15">
            <v>57</v>
          </cell>
        </row>
        <row r="16">
          <cell r="F16">
            <v>111</v>
          </cell>
          <cell r="I16">
            <v>103</v>
          </cell>
        </row>
        <row r="17">
          <cell r="F17">
            <v>64</v>
          </cell>
          <cell r="I17">
            <v>77</v>
          </cell>
        </row>
        <row r="18">
          <cell r="F18">
            <v>147</v>
          </cell>
          <cell r="I18">
            <v>141</v>
          </cell>
        </row>
        <row r="19">
          <cell r="F19">
            <v>349</v>
          </cell>
          <cell r="I19">
            <v>296</v>
          </cell>
        </row>
        <row r="20">
          <cell r="F20">
            <v>118</v>
          </cell>
          <cell r="I20">
            <v>144</v>
          </cell>
        </row>
        <row r="21">
          <cell r="F21">
            <v>125</v>
          </cell>
          <cell r="I21">
            <v>124</v>
          </cell>
        </row>
        <row r="22">
          <cell r="F22">
            <v>175</v>
          </cell>
          <cell r="I22">
            <v>185</v>
          </cell>
        </row>
        <row r="23">
          <cell r="F23">
            <v>53</v>
          </cell>
          <cell r="I23">
            <v>59</v>
          </cell>
        </row>
        <row r="24">
          <cell r="F24">
            <v>174</v>
          </cell>
          <cell r="I24">
            <v>168</v>
          </cell>
        </row>
        <row r="25">
          <cell r="F25">
            <v>152</v>
          </cell>
          <cell r="I25">
            <v>149</v>
          </cell>
        </row>
        <row r="26">
          <cell r="F26">
            <v>112</v>
          </cell>
          <cell r="I26">
            <v>116</v>
          </cell>
        </row>
        <row r="27">
          <cell r="F27">
            <v>124</v>
          </cell>
          <cell r="I27">
            <v>131</v>
          </cell>
        </row>
        <row r="28">
          <cell r="F28">
            <v>175</v>
          </cell>
          <cell r="I28">
            <v>171</v>
          </cell>
        </row>
        <row r="29">
          <cell r="F29">
            <v>93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1">
          <cell r="F11">
            <v>144</v>
          </cell>
        </row>
      </sheetData>
      <sheetData sheetId="45">
        <row r="11">
          <cell r="B11">
            <v>350101</v>
          </cell>
          <cell r="D11">
            <v>35010200001</v>
          </cell>
        </row>
        <row r="12">
          <cell r="D12">
            <v>35010200002</v>
          </cell>
        </row>
        <row r="13">
          <cell r="B13">
            <v>350102</v>
          </cell>
          <cell r="D13">
            <v>35010200003</v>
          </cell>
        </row>
        <row r="14">
          <cell r="D14">
            <v>35010200004</v>
          </cell>
        </row>
        <row r="15">
          <cell r="B15">
            <v>350103</v>
          </cell>
          <cell r="D15">
            <v>35010200005</v>
          </cell>
        </row>
        <row r="16">
          <cell r="D16">
            <v>35010200006</v>
          </cell>
        </row>
        <row r="17">
          <cell r="B17">
            <v>350104</v>
          </cell>
          <cell r="D17">
            <v>35010200007</v>
          </cell>
        </row>
        <row r="18">
          <cell r="D18">
            <v>35010200008</v>
          </cell>
        </row>
        <row r="19">
          <cell r="B19">
            <v>350105</v>
          </cell>
          <cell r="D19">
            <v>35010200009</v>
          </cell>
        </row>
        <row r="20">
          <cell r="D20">
            <v>35010200010</v>
          </cell>
        </row>
        <row r="21">
          <cell r="B21">
            <v>350106</v>
          </cell>
          <cell r="D21">
            <v>35010200011</v>
          </cell>
        </row>
        <row r="22">
          <cell r="D22">
            <v>35010200012</v>
          </cell>
        </row>
        <row r="23">
          <cell r="B23">
            <v>350107</v>
          </cell>
          <cell r="D23">
            <v>35010200013</v>
          </cell>
        </row>
        <row r="24">
          <cell r="D24">
            <v>35010200014</v>
          </cell>
        </row>
        <row r="25">
          <cell r="B25">
            <v>350108</v>
          </cell>
          <cell r="D25">
            <v>35010200015</v>
          </cell>
        </row>
        <row r="26">
          <cell r="D26">
            <v>35010200016</v>
          </cell>
        </row>
        <row r="27">
          <cell r="B27">
            <v>350109</v>
          </cell>
          <cell r="D27">
            <v>35010200017</v>
          </cell>
        </row>
        <row r="28">
          <cell r="D28">
            <v>35010200018</v>
          </cell>
        </row>
        <row r="29">
          <cell r="D29">
            <v>35010200019</v>
          </cell>
        </row>
        <row r="30">
          <cell r="D30">
            <v>35010200020</v>
          </cell>
        </row>
        <row r="31">
          <cell r="D31">
            <v>35010200021</v>
          </cell>
        </row>
        <row r="32">
          <cell r="D32">
            <v>35010200022</v>
          </cell>
        </row>
        <row r="33">
          <cell r="D33">
            <v>35010200023</v>
          </cell>
        </row>
        <row r="34">
          <cell r="D34">
            <v>35010200024</v>
          </cell>
        </row>
      </sheetData>
      <sheetData sheetId="46">
        <row r="13">
          <cell r="B13">
            <v>350101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4335-361A-4941-8BFF-179053912210}">
  <dimension ref="A1:AF30"/>
  <sheetViews>
    <sheetView tabSelected="1" workbookViewId="0">
      <selection activeCell="A6" sqref="A6:XFD6"/>
    </sheetView>
  </sheetViews>
  <sheetFormatPr defaultRowHeight="15" x14ac:dyDescent="0.25"/>
  <cols>
    <col min="2" max="2" width="11.5703125" customWidth="1"/>
    <col min="3" max="3" width="12.7109375" customWidth="1"/>
    <col min="4" max="4" width="13" customWidth="1"/>
    <col min="5" max="5" width="12.42578125" customWidth="1"/>
  </cols>
  <sheetData>
    <row r="1" spans="1:32" x14ac:dyDescent="0.25">
      <c r="A1" s="12" t="s">
        <v>0</v>
      </c>
      <c r="B1" s="14" t="s">
        <v>17</v>
      </c>
      <c r="C1" s="12" t="s">
        <v>1</v>
      </c>
      <c r="D1" s="14" t="s">
        <v>18</v>
      </c>
      <c r="E1" s="12" t="s">
        <v>2</v>
      </c>
      <c r="F1" s="14" t="s">
        <v>3</v>
      </c>
      <c r="G1" s="13"/>
      <c r="H1" s="13"/>
      <c r="I1" s="12" t="s">
        <v>4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x14ac:dyDescent="0.25">
      <c r="A2" s="13"/>
      <c r="B2" s="14"/>
      <c r="C2" s="13"/>
      <c r="D2" s="14"/>
      <c r="E2" s="13"/>
      <c r="F2" s="13"/>
      <c r="G2" s="15"/>
      <c r="H2" s="13"/>
      <c r="I2" s="12" t="s">
        <v>5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2" t="s">
        <v>6</v>
      </c>
      <c r="AB2" s="13"/>
      <c r="AC2" s="13"/>
      <c r="AD2" s="13"/>
      <c r="AE2" s="13"/>
      <c r="AF2" s="13"/>
    </row>
    <row r="3" spans="1:32" x14ac:dyDescent="0.25">
      <c r="A3" s="13"/>
      <c r="B3" s="14"/>
      <c r="C3" s="13"/>
      <c r="D3" s="14"/>
      <c r="E3" s="13"/>
      <c r="F3" s="13"/>
      <c r="G3" s="15"/>
      <c r="H3" s="13"/>
      <c r="I3" s="12" t="s">
        <v>7</v>
      </c>
      <c r="J3" s="13"/>
      <c r="K3" s="13"/>
      <c r="L3" s="13"/>
      <c r="M3" s="13"/>
      <c r="N3" s="13"/>
      <c r="O3" s="12" t="s">
        <v>8</v>
      </c>
      <c r="P3" s="13"/>
      <c r="Q3" s="13"/>
      <c r="R3" s="13"/>
      <c r="S3" s="13"/>
      <c r="T3" s="13"/>
      <c r="U3" s="12" t="s">
        <v>9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x14ac:dyDescent="0.25">
      <c r="A4" s="13"/>
      <c r="B4" s="14"/>
      <c r="C4" s="13"/>
      <c r="D4" s="14"/>
      <c r="E4" s="13"/>
      <c r="F4" s="13"/>
      <c r="G4" s="13"/>
      <c r="H4" s="13"/>
      <c r="I4" s="12" t="s">
        <v>10</v>
      </c>
      <c r="J4" s="13"/>
      <c r="K4" s="12" t="s">
        <v>11</v>
      </c>
      <c r="L4" s="13"/>
      <c r="M4" s="12" t="s">
        <v>12</v>
      </c>
      <c r="N4" s="13"/>
      <c r="O4" s="12" t="s">
        <v>10</v>
      </c>
      <c r="P4" s="13"/>
      <c r="Q4" s="12" t="s">
        <v>11</v>
      </c>
      <c r="R4" s="13"/>
      <c r="S4" s="12" t="s">
        <v>12</v>
      </c>
      <c r="T4" s="13"/>
      <c r="U4" s="12" t="s">
        <v>10</v>
      </c>
      <c r="V4" s="13"/>
      <c r="W4" s="12" t="s">
        <v>11</v>
      </c>
      <c r="X4" s="13"/>
      <c r="Y4" s="12" t="s">
        <v>12</v>
      </c>
      <c r="Z4" s="13"/>
      <c r="AA4" s="12" t="s">
        <v>10</v>
      </c>
      <c r="AB4" s="13"/>
      <c r="AC4" s="12" t="s">
        <v>11</v>
      </c>
      <c r="AD4" s="13"/>
      <c r="AE4" s="12" t="s">
        <v>12</v>
      </c>
      <c r="AF4" s="13"/>
    </row>
    <row r="5" spans="1:32" x14ac:dyDescent="0.25">
      <c r="A5" s="13"/>
      <c r="B5" s="14"/>
      <c r="C5" s="13"/>
      <c r="D5" s="14"/>
      <c r="E5" s="13"/>
      <c r="F5" s="1" t="s">
        <v>10</v>
      </c>
      <c r="G5" s="1" t="s">
        <v>11</v>
      </c>
      <c r="H5" s="1" t="s">
        <v>13</v>
      </c>
      <c r="I5" s="1" t="s">
        <v>14</v>
      </c>
      <c r="J5" s="1" t="s">
        <v>15</v>
      </c>
      <c r="K5" s="1" t="s">
        <v>14</v>
      </c>
      <c r="L5" s="1" t="s">
        <v>15</v>
      </c>
      <c r="M5" s="1" t="s">
        <v>14</v>
      </c>
      <c r="N5" s="1" t="s">
        <v>15</v>
      </c>
      <c r="O5" s="1" t="s">
        <v>14</v>
      </c>
      <c r="P5" s="1" t="s">
        <v>15</v>
      </c>
      <c r="Q5" s="1" t="s">
        <v>14</v>
      </c>
      <c r="R5" s="1" t="s">
        <v>15</v>
      </c>
      <c r="S5" s="1" t="s">
        <v>14</v>
      </c>
      <c r="T5" s="1" t="s">
        <v>15</v>
      </c>
      <c r="U5" s="1" t="s">
        <v>14</v>
      </c>
      <c r="V5" s="1" t="s">
        <v>15</v>
      </c>
      <c r="W5" s="1" t="s">
        <v>14</v>
      </c>
      <c r="X5" s="1" t="s">
        <v>15</v>
      </c>
      <c r="Y5" s="1" t="s">
        <v>14</v>
      </c>
      <c r="Z5" s="1" t="s">
        <v>15</v>
      </c>
      <c r="AA5" s="1" t="s">
        <v>14</v>
      </c>
      <c r="AB5" s="1" t="s">
        <v>15</v>
      </c>
      <c r="AC5" s="1" t="s">
        <v>14</v>
      </c>
      <c r="AD5" s="1" t="s">
        <v>15</v>
      </c>
      <c r="AE5" s="1" t="s">
        <v>14</v>
      </c>
      <c r="AF5" s="1" t="s">
        <v>15</v>
      </c>
    </row>
    <row r="6" spans="1:32" x14ac:dyDescent="0.25">
      <c r="A6" s="2">
        <v>1</v>
      </c>
      <c r="B6" s="2">
        <f>'[1]41'!B11</f>
        <v>350101</v>
      </c>
      <c r="C6" s="3" t="str">
        <f>'[1]9'!C9</f>
        <v>Donorojo</v>
      </c>
      <c r="D6" s="2">
        <f>'[1]41'!D11</f>
        <v>35010200001</v>
      </c>
      <c r="E6" s="3" t="str">
        <f>'[1]9'!E9</f>
        <v>Donorojo</v>
      </c>
      <c r="F6" s="4">
        <f>'[1]21'!F12</f>
        <v>122</v>
      </c>
      <c r="G6" s="4">
        <f>'[1]21'!I12</f>
        <v>116</v>
      </c>
      <c r="H6" s="11">
        <f>F6+G6</f>
        <v>238</v>
      </c>
      <c r="I6" s="4">
        <v>92</v>
      </c>
      <c r="J6" s="6">
        <f t="shared" ref="J6:J30" si="0">I6/F6*100</f>
        <v>75.409836065573771</v>
      </c>
      <c r="K6" s="4">
        <v>80</v>
      </c>
      <c r="L6" s="6">
        <f t="shared" ref="L6:L30" si="1">K6/G6*100</f>
        <v>68.965517241379317</v>
      </c>
      <c r="M6" s="5">
        <f t="shared" ref="M6:M29" si="2">SUM(I6,K6)</f>
        <v>172</v>
      </c>
      <c r="N6" s="6">
        <f t="shared" ref="N6:N30" si="3">M6/H6*100</f>
        <v>72.268907563025209</v>
      </c>
      <c r="O6" s="4">
        <v>0</v>
      </c>
      <c r="P6" s="6">
        <f t="shared" ref="P6:P30" si="4">O6/F6*100</f>
        <v>0</v>
      </c>
      <c r="Q6" s="4">
        <v>0</v>
      </c>
      <c r="R6" s="6">
        <f t="shared" ref="R6:R30" si="5">Q6/G6*100</f>
        <v>0</v>
      </c>
      <c r="S6" s="5">
        <f t="shared" ref="S6:S29" si="6">SUM(O6,Q6)</f>
        <v>0</v>
      </c>
      <c r="T6" s="6">
        <f t="shared" ref="T6:T30" si="7">S6/H6*100</f>
        <v>0</v>
      </c>
      <c r="U6" s="5">
        <f t="shared" ref="U6:U29" si="8">I6+O6</f>
        <v>92</v>
      </c>
      <c r="V6" s="6">
        <f t="shared" ref="V6:V30" si="9">U6/F6*100</f>
        <v>75.409836065573771</v>
      </c>
      <c r="W6" s="5">
        <f t="shared" ref="W6:W29" si="10">K6+Q6</f>
        <v>80</v>
      </c>
      <c r="X6" s="6">
        <f t="shared" ref="X6:X30" si="11">W6/G6*100</f>
        <v>68.965517241379317</v>
      </c>
      <c r="Y6" s="5">
        <f t="shared" ref="Y6:Y29" si="12">U6+W6</f>
        <v>172</v>
      </c>
      <c r="Z6" s="6">
        <f t="shared" ref="Z6:Z30" si="13">Y6/H6*100</f>
        <v>72.268907563025209</v>
      </c>
      <c r="AA6" s="4">
        <v>82</v>
      </c>
      <c r="AB6" s="6">
        <f t="shared" ref="AB6:AB30" si="14">AA6/F6*100</f>
        <v>67.213114754098356</v>
      </c>
      <c r="AC6" s="4">
        <v>92</v>
      </c>
      <c r="AD6" s="6">
        <f t="shared" ref="AD6:AD30" si="15">AC6/G6*100</f>
        <v>79.310344827586206</v>
      </c>
      <c r="AE6" s="5">
        <f t="shared" ref="AE6:AE29" si="16">SUM(AA6,AC6)</f>
        <v>174</v>
      </c>
      <c r="AF6" s="6">
        <f t="shared" ref="AF6:AF30" si="17">AE6/H6*100</f>
        <v>73.109243697478988</v>
      </c>
    </row>
    <row r="7" spans="1:32" x14ac:dyDescent="0.25">
      <c r="A7" s="2">
        <v>2</v>
      </c>
      <c r="B7" s="2"/>
      <c r="C7" s="3"/>
      <c r="D7" s="2">
        <f>'[1]41'!D12</f>
        <v>35010200002</v>
      </c>
      <c r="E7" s="3" t="str">
        <f>'[1]9'!E10</f>
        <v>Kalak</v>
      </c>
      <c r="F7" s="4">
        <f>'[1]21'!F13</f>
        <v>84</v>
      </c>
      <c r="G7" s="4">
        <f>'[1]21'!I13</f>
        <v>69</v>
      </c>
      <c r="H7" s="11">
        <f t="shared" ref="H7:H30" si="18">F7+G7</f>
        <v>153</v>
      </c>
      <c r="I7" s="4">
        <v>58</v>
      </c>
      <c r="J7" s="6">
        <f t="shared" si="0"/>
        <v>69.047619047619051</v>
      </c>
      <c r="K7" s="4">
        <v>59</v>
      </c>
      <c r="L7" s="6">
        <f t="shared" si="1"/>
        <v>85.507246376811594</v>
      </c>
      <c r="M7" s="5">
        <f t="shared" si="2"/>
        <v>117</v>
      </c>
      <c r="N7" s="6">
        <f t="shared" si="3"/>
        <v>76.470588235294116</v>
      </c>
      <c r="O7" s="4">
        <v>0</v>
      </c>
      <c r="P7" s="6">
        <f t="shared" si="4"/>
        <v>0</v>
      </c>
      <c r="Q7" s="4">
        <v>0</v>
      </c>
      <c r="R7" s="6">
        <f t="shared" si="5"/>
        <v>0</v>
      </c>
      <c r="S7" s="5">
        <f t="shared" si="6"/>
        <v>0</v>
      </c>
      <c r="T7" s="6">
        <f t="shared" si="7"/>
        <v>0</v>
      </c>
      <c r="U7" s="5">
        <f t="shared" si="8"/>
        <v>58</v>
      </c>
      <c r="V7" s="6">
        <f t="shared" si="9"/>
        <v>69.047619047619051</v>
      </c>
      <c r="W7" s="5">
        <f t="shared" si="10"/>
        <v>59</v>
      </c>
      <c r="X7" s="6">
        <f t="shared" si="11"/>
        <v>85.507246376811594</v>
      </c>
      <c r="Y7" s="5">
        <f t="shared" si="12"/>
        <v>117</v>
      </c>
      <c r="Z7" s="6">
        <f t="shared" si="13"/>
        <v>76.470588235294116</v>
      </c>
      <c r="AA7" s="4">
        <v>55</v>
      </c>
      <c r="AB7" s="6">
        <f t="shared" si="14"/>
        <v>65.476190476190482</v>
      </c>
      <c r="AC7" s="4">
        <v>61</v>
      </c>
      <c r="AD7" s="6">
        <f t="shared" si="15"/>
        <v>88.405797101449281</v>
      </c>
      <c r="AE7" s="5">
        <f t="shared" si="16"/>
        <v>116</v>
      </c>
      <c r="AF7" s="6">
        <f t="shared" si="17"/>
        <v>75.816993464052288</v>
      </c>
    </row>
    <row r="8" spans="1:32" x14ac:dyDescent="0.25">
      <c r="A8" s="2">
        <v>3</v>
      </c>
      <c r="B8" s="2">
        <f>'[1]41'!B13</f>
        <v>350102</v>
      </c>
      <c r="C8" s="3" t="str">
        <f>'[1]9'!C11</f>
        <v>Punung</v>
      </c>
      <c r="D8" s="2">
        <f>'[1]41'!D13</f>
        <v>35010200003</v>
      </c>
      <c r="E8" s="3" t="str">
        <f>'[1]9'!E11</f>
        <v>Punung</v>
      </c>
      <c r="F8" s="4">
        <f>'[1]21'!F14</f>
        <v>145</v>
      </c>
      <c r="G8" s="4">
        <f>'[1]21'!I14</f>
        <v>122</v>
      </c>
      <c r="H8" s="11">
        <f t="shared" si="18"/>
        <v>267</v>
      </c>
      <c r="I8" s="4">
        <v>99</v>
      </c>
      <c r="J8" s="6">
        <f t="shared" si="0"/>
        <v>68.275862068965523</v>
      </c>
      <c r="K8" s="4">
        <v>107</v>
      </c>
      <c r="L8" s="6">
        <f t="shared" si="1"/>
        <v>87.704918032786878</v>
      </c>
      <c r="M8" s="5">
        <f t="shared" si="2"/>
        <v>206</v>
      </c>
      <c r="N8" s="6">
        <f t="shared" si="3"/>
        <v>77.153558052434462</v>
      </c>
      <c r="O8" s="4">
        <v>0</v>
      </c>
      <c r="P8" s="6">
        <f t="shared" si="4"/>
        <v>0</v>
      </c>
      <c r="Q8" s="4">
        <v>0</v>
      </c>
      <c r="R8" s="6">
        <f t="shared" si="5"/>
        <v>0</v>
      </c>
      <c r="S8" s="5">
        <f t="shared" si="6"/>
        <v>0</v>
      </c>
      <c r="T8" s="6">
        <f t="shared" si="7"/>
        <v>0</v>
      </c>
      <c r="U8" s="5">
        <f t="shared" si="8"/>
        <v>99</v>
      </c>
      <c r="V8" s="6">
        <f t="shared" si="9"/>
        <v>68.275862068965523</v>
      </c>
      <c r="W8" s="5">
        <f t="shared" si="10"/>
        <v>107</v>
      </c>
      <c r="X8" s="6">
        <f t="shared" si="11"/>
        <v>87.704918032786878</v>
      </c>
      <c r="Y8" s="5">
        <f t="shared" si="12"/>
        <v>206</v>
      </c>
      <c r="Z8" s="6">
        <f t="shared" si="13"/>
        <v>77.153558052434462</v>
      </c>
      <c r="AA8" s="4">
        <v>101</v>
      </c>
      <c r="AB8" s="6">
        <f t="shared" si="14"/>
        <v>69.655172413793096</v>
      </c>
      <c r="AC8" s="4">
        <v>112</v>
      </c>
      <c r="AD8" s="6">
        <f t="shared" si="15"/>
        <v>91.803278688524586</v>
      </c>
      <c r="AE8" s="5">
        <f t="shared" si="16"/>
        <v>213</v>
      </c>
      <c r="AF8" s="6">
        <f t="shared" si="17"/>
        <v>79.775280898876403</v>
      </c>
    </row>
    <row r="9" spans="1:32" x14ac:dyDescent="0.25">
      <c r="A9" s="2">
        <v>4</v>
      </c>
      <c r="B9" s="2"/>
      <c r="C9" s="3"/>
      <c r="D9" s="2">
        <f>'[1]41'!D14</f>
        <v>35010200004</v>
      </c>
      <c r="E9" s="3" t="str">
        <f>'[1]9'!E12</f>
        <v>Gondosari</v>
      </c>
      <c r="F9" s="4">
        <f>'[1]21'!F15</f>
        <v>83</v>
      </c>
      <c r="G9" s="4">
        <f>'[1]21'!I15</f>
        <v>57</v>
      </c>
      <c r="H9" s="11">
        <f t="shared" si="18"/>
        <v>140</v>
      </c>
      <c r="I9" s="4">
        <v>47</v>
      </c>
      <c r="J9" s="6">
        <f t="shared" si="0"/>
        <v>56.626506024096393</v>
      </c>
      <c r="K9" s="4">
        <v>45</v>
      </c>
      <c r="L9" s="6">
        <f t="shared" si="1"/>
        <v>78.94736842105263</v>
      </c>
      <c r="M9" s="5">
        <f t="shared" si="2"/>
        <v>92</v>
      </c>
      <c r="N9" s="6">
        <f t="shared" si="3"/>
        <v>65.714285714285708</v>
      </c>
      <c r="O9" s="4">
        <v>0</v>
      </c>
      <c r="P9" s="6">
        <f t="shared" si="4"/>
        <v>0</v>
      </c>
      <c r="Q9" s="4">
        <v>0</v>
      </c>
      <c r="R9" s="6">
        <f t="shared" si="5"/>
        <v>0</v>
      </c>
      <c r="S9" s="5">
        <f t="shared" si="6"/>
        <v>0</v>
      </c>
      <c r="T9" s="6">
        <f t="shared" si="7"/>
        <v>0</v>
      </c>
      <c r="U9" s="5">
        <f t="shared" si="8"/>
        <v>47</v>
      </c>
      <c r="V9" s="6">
        <f t="shared" si="9"/>
        <v>56.626506024096393</v>
      </c>
      <c r="W9" s="5">
        <f t="shared" si="10"/>
        <v>45</v>
      </c>
      <c r="X9" s="6">
        <f t="shared" si="11"/>
        <v>78.94736842105263</v>
      </c>
      <c r="Y9" s="5">
        <f t="shared" si="12"/>
        <v>92</v>
      </c>
      <c r="Z9" s="6">
        <f t="shared" si="13"/>
        <v>65.714285714285708</v>
      </c>
      <c r="AA9" s="4">
        <v>46</v>
      </c>
      <c r="AB9" s="6">
        <f t="shared" si="14"/>
        <v>55.421686746987952</v>
      </c>
      <c r="AC9" s="4">
        <v>43</v>
      </c>
      <c r="AD9" s="6">
        <f t="shared" si="15"/>
        <v>75.438596491228068</v>
      </c>
      <c r="AE9" s="5">
        <f t="shared" si="16"/>
        <v>89</v>
      </c>
      <c r="AF9" s="6">
        <f t="shared" si="17"/>
        <v>63.571428571428569</v>
      </c>
    </row>
    <row r="10" spans="1:32" x14ac:dyDescent="0.25">
      <c r="A10" s="2">
        <v>5</v>
      </c>
      <c r="B10" s="2">
        <f>'[1]41'!B15</f>
        <v>350103</v>
      </c>
      <c r="C10" s="3" t="str">
        <f>'[1]9'!C13</f>
        <v>Pringkuku</v>
      </c>
      <c r="D10" s="2">
        <f>'[1]41'!D15</f>
        <v>35010200005</v>
      </c>
      <c r="E10" s="3" t="str">
        <f>'[1]9'!E13</f>
        <v>Pringkuku</v>
      </c>
      <c r="F10" s="4">
        <f>'[1]21'!F16</f>
        <v>111</v>
      </c>
      <c r="G10" s="4">
        <f>'[1]21'!I16</f>
        <v>103</v>
      </c>
      <c r="H10" s="11">
        <f t="shared" si="18"/>
        <v>214</v>
      </c>
      <c r="I10" s="4">
        <v>74</v>
      </c>
      <c r="J10" s="6">
        <f t="shared" si="0"/>
        <v>66.666666666666657</v>
      </c>
      <c r="K10" s="4">
        <v>80</v>
      </c>
      <c r="L10" s="6">
        <f t="shared" si="1"/>
        <v>77.669902912621353</v>
      </c>
      <c r="M10" s="5">
        <f t="shared" si="2"/>
        <v>154</v>
      </c>
      <c r="N10" s="6">
        <f t="shared" si="3"/>
        <v>71.962616822429908</v>
      </c>
      <c r="O10" s="4">
        <v>0</v>
      </c>
      <c r="P10" s="6">
        <f t="shared" si="4"/>
        <v>0</v>
      </c>
      <c r="Q10" s="4">
        <v>0</v>
      </c>
      <c r="R10" s="6">
        <f t="shared" si="5"/>
        <v>0</v>
      </c>
      <c r="S10" s="5">
        <f t="shared" si="6"/>
        <v>0</v>
      </c>
      <c r="T10" s="6">
        <f t="shared" si="7"/>
        <v>0</v>
      </c>
      <c r="U10" s="5">
        <f t="shared" si="8"/>
        <v>74</v>
      </c>
      <c r="V10" s="6">
        <f t="shared" si="9"/>
        <v>66.666666666666657</v>
      </c>
      <c r="W10" s="5">
        <f t="shared" si="10"/>
        <v>80</v>
      </c>
      <c r="X10" s="6">
        <f t="shared" si="11"/>
        <v>77.669902912621353</v>
      </c>
      <c r="Y10" s="5">
        <f t="shared" si="12"/>
        <v>154</v>
      </c>
      <c r="Z10" s="6">
        <f t="shared" si="13"/>
        <v>71.962616822429908</v>
      </c>
      <c r="AA10" s="4">
        <v>82</v>
      </c>
      <c r="AB10" s="6">
        <f t="shared" si="14"/>
        <v>73.873873873873876</v>
      </c>
      <c r="AC10" s="4">
        <v>83</v>
      </c>
      <c r="AD10" s="6">
        <f t="shared" si="15"/>
        <v>80.582524271844662</v>
      </c>
      <c r="AE10" s="5">
        <f t="shared" si="16"/>
        <v>165</v>
      </c>
      <c r="AF10" s="6">
        <f t="shared" si="17"/>
        <v>77.10280373831776</v>
      </c>
    </row>
    <row r="11" spans="1:32" x14ac:dyDescent="0.25">
      <c r="A11" s="2">
        <v>6</v>
      </c>
      <c r="B11" s="2"/>
      <c r="C11" s="3"/>
      <c r="D11" s="2">
        <f>'[1]41'!D16</f>
        <v>35010200006</v>
      </c>
      <c r="E11" s="3" t="str">
        <f>'[1]9'!E14</f>
        <v>Candi</v>
      </c>
      <c r="F11" s="4">
        <f>'[1]21'!F17</f>
        <v>64</v>
      </c>
      <c r="G11" s="4">
        <f>'[1]21'!I17</f>
        <v>77</v>
      </c>
      <c r="H11" s="11">
        <f t="shared" si="18"/>
        <v>141</v>
      </c>
      <c r="I11" s="4">
        <v>50</v>
      </c>
      <c r="J11" s="6">
        <f t="shared" si="0"/>
        <v>78.125</v>
      </c>
      <c r="K11" s="4">
        <v>52</v>
      </c>
      <c r="L11" s="6">
        <f t="shared" si="1"/>
        <v>67.532467532467535</v>
      </c>
      <c r="M11" s="5">
        <f t="shared" si="2"/>
        <v>102</v>
      </c>
      <c r="N11" s="6">
        <f t="shared" si="3"/>
        <v>72.340425531914903</v>
      </c>
      <c r="O11" s="4">
        <v>1</v>
      </c>
      <c r="P11" s="6">
        <f t="shared" si="4"/>
        <v>1.5625</v>
      </c>
      <c r="Q11" s="4">
        <v>0</v>
      </c>
      <c r="R11" s="6">
        <f t="shared" si="5"/>
        <v>0</v>
      </c>
      <c r="S11" s="5">
        <f t="shared" si="6"/>
        <v>1</v>
      </c>
      <c r="T11" s="6">
        <f t="shared" si="7"/>
        <v>0.70921985815602839</v>
      </c>
      <c r="U11" s="5">
        <f t="shared" si="8"/>
        <v>51</v>
      </c>
      <c r="V11" s="6">
        <f t="shared" si="9"/>
        <v>79.6875</v>
      </c>
      <c r="W11" s="5">
        <f t="shared" si="10"/>
        <v>52</v>
      </c>
      <c r="X11" s="6">
        <f t="shared" si="11"/>
        <v>67.532467532467535</v>
      </c>
      <c r="Y11" s="5">
        <f t="shared" si="12"/>
        <v>103</v>
      </c>
      <c r="Z11" s="6">
        <f t="shared" si="13"/>
        <v>73.049645390070921</v>
      </c>
      <c r="AA11" s="4">
        <v>46</v>
      </c>
      <c r="AB11" s="6">
        <f t="shared" si="14"/>
        <v>71.875</v>
      </c>
      <c r="AC11" s="4">
        <v>51</v>
      </c>
      <c r="AD11" s="6">
        <f t="shared" si="15"/>
        <v>66.233766233766232</v>
      </c>
      <c r="AE11" s="5">
        <f t="shared" si="16"/>
        <v>97</v>
      </c>
      <c r="AF11" s="6">
        <f t="shared" si="17"/>
        <v>68.794326241134755</v>
      </c>
    </row>
    <row r="12" spans="1:32" x14ac:dyDescent="0.25">
      <c r="A12" s="2">
        <v>7</v>
      </c>
      <c r="B12" s="2">
        <f>'[1]41'!B17</f>
        <v>350104</v>
      </c>
      <c r="C12" s="3" t="str">
        <f>'[1]9'!C15</f>
        <v>Pacitan</v>
      </c>
      <c r="D12" s="2">
        <f>'[1]41'!D17</f>
        <v>35010200007</v>
      </c>
      <c r="E12" s="3" t="str">
        <f>'[1]9'!E15</f>
        <v>Pacitan</v>
      </c>
      <c r="F12" s="4">
        <f>'[1]21'!F18</f>
        <v>147</v>
      </c>
      <c r="G12" s="4">
        <f>'[1]21'!I18</f>
        <v>141</v>
      </c>
      <c r="H12" s="11">
        <f t="shared" si="18"/>
        <v>288</v>
      </c>
      <c r="I12" s="4">
        <v>123</v>
      </c>
      <c r="J12" s="6">
        <f t="shared" si="0"/>
        <v>83.673469387755105</v>
      </c>
      <c r="K12" s="4">
        <v>111</v>
      </c>
      <c r="L12" s="6">
        <f t="shared" si="1"/>
        <v>78.723404255319153</v>
      </c>
      <c r="M12" s="5">
        <f t="shared" si="2"/>
        <v>234</v>
      </c>
      <c r="N12" s="6">
        <f t="shared" si="3"/>
        <v>81.25</v>
      </c>
      <c r="O12" s="4">
        <v>0</v>
      </c>
      <c r="P12" s="6">
        <f t="shared" si="4"/>
        <v>0</v>
      </c>
      <c r="Q12" s="4">
        <v>0</v>
      </c>
      <c r="R12" s="6">
        <f t="shared" si="5"/>
        <v>0</v>
      </c>
      <c r="S12" s="5">
        <f t="shared" si="6"/>
        <v>0</v>
      </c>
      <c r="T12" s="6">
        <f t="shared" si="7"/>
        <v>0</v>
      </c>
      <c r="U12" s="5">
        <f t="shared" si="8"/>
        <v>123</v>
      </c>
      <c r="V12" s="6">
        <f t="shared" si="9"/>
        <v>83.673469387755105</v>
      </c>
      <c r="W12" s="5">
        <f t="shared" si="10"/>
        <v>111</v>
      </c>
      <c r="X12" s="6">
        <f t="shared" si="11"/>
        <v>78.723404255319153</v>
      </c>
      <c r="Y12" s="5">
        <f t="shared" si="12"/>
        <v>234</v>
      </c>
      <c r="Z12" s="6">
        <f t="shared" si="13"/>
        <v>81.25</v>
      </c>
      <c r="AA12" s="4">
        <v>109</v>
      </c>
      <c r="AB12" s="6">
        <f t="shared" si="14"/>
        <v>74.149659863945587</v>
      </c>
      <c r="AC12" s="4">
        <v>107</v>
      </c>
      <c r="AD12" s="6">
        <f t="shared" si="15"/>
        <v>75.886524822695037</v>
      </c>
      <c r="AE12" s="5">
        <f t="shared" si="16"/>
        <v>216</v>
      </c>
      <c r="AF12" s="6">
        <f t="shared" si="17"/>
        <v>75</v>
      </c>
    </row>
    <row r="13" spans="1:32" x14ac:dyDescent="0.25">
      <c r="A13" s="2">
        <v>8</v>
      </c>
      <c r="B13" s="2"/>
      <c r="C13" s="3"/>
      <c r="D13" s="2">
        <f>'[1]41'!D18</f>
        <v>35010200008</v>
      </c>
      <c r="E13" s="3" t="str">
        <f>'[1]9'!E16</f>
        <v>Tanjungsari</v>
      </c>
      <c r="F13" s="4">
        <f>'[1]21'!F19</f>
        <v>349</v>
      </c>
      <c r="G13" s="4">
        <f>'[1]21'!I19</f>
        <v>296</v>
      </c>
      <c r="H13" s="11">
        <f t="shared" si="18"/>
        <v>645</v>
      </c>
      <c r="I13" s="4">
        <v>258</v>
      </c>
      <c r="J13" s="6">
        <f t="shared" si="0"/>
        <v>73.92550143266476</v>
      </c>
      <c r="K13" s="4">
        <v>244</v>
      </c>
      <c r="L13" s="6">
        <f t="shared" si="1"/>
        <v>82.432432432432435</v>
      </c>
      <c r="M13" s="5">
        <f t="shared" si="2"/>
        <v>502</v>
      </c>
      <c r="N13" s="6">
        <f t="shared" si="3"/>
        <v>77.829457364341081</v>
      </c>
      <c r="O13" s="4">
        <v>0</v>
      </c>
      <c r="P13" s="6">
        <f t="shared" si="4"/>
        <v>0</v>
      </c>
      <c r="Q13" s="4">
        <v>0</v>
      </c>
      <c r="R13" s="6">
        <f t="shared" si="5"/>
        <v>0</v>
      </c>
      <c r="S13" s="5">
        <f t="shared" si="6"/>
        <v>0</v>
      </c>
      <c r="T13" s="6">
        <f t="shared" si="7"/>
        <v>0</v>
      </c>
      <c r="U13" s="5">
        <f t="shared" si="8"/>
        <v>258</v>
      </c>
      <c r="V13" s="6">
        <f t="shared" si="9"/>
        <v>73.92550143266476</v>
      </c>
      <c r="W13" s="5">
        <f t="shared" si="10"/>
        <v>244</v>
      </c>
      <c r="X13" s="6">
        <f t="shared" si="11"/>
        <v>82.432432432432435</v>
      </c>
      <c r="Y13" s="5">
        <f t="shared" si="12"/>
        <v>502</v>
      </c>
      <c r="Z13" s="6">
        <f t="shared" si="13"/>
        <v>77.829457364341081</v>
      </c>
      <c r="AA13" s="4">
        <v>220</v>
      </c>
      <c r="AB13" s="6">
        <f t="shared" si="14"/>
        <v>63.03724928366762</v>
      </c>
      <c r="AC13" s="4">
        <v>219</v>
      </c>
      <c r="AD13" s="6">
        <f t="shared" si="15"/>
        <v>73.986486486486484</v>
      </c>
      <c r="AE13" s="5">
        <f t="shared" si="16"/>
        <v>439</v>
      </c>
      <c r="AF13" s="6">
        <f t="shared" si="17"/>
        <v>68.062015503875969</v>
      </c>
    </row>
    <row r="14" spans="1:32" x14ac:dyDescent="0.25">
      <c r="A14" s="2">
        <v>9</v>
      </c>
      <c r="B14" s="2">
        <f>'[1]41'!B19</f>
        <v>350105</v>
      </c>
      <c r="C14" s="3" t="str">
        <f>'[1]9'!C17</f>
        <v>Kebonagung</v>
      </c>
      <c r="D14" s="2">
        <f>'[1]41'!D19</f>
        <v>35010200009</v>
      </c>
      <c r="E14" s="3" t="str">
        <f>'[1]9'!E17</f>
        <v>Kebonagung</v>
      </c>
      <c r="F14" s="4">
        <f>'[1]21'!F20</f>
        <v>118</v>
      </c>
      <c r="G14" s="4">
        <f>'[1]21'!I20</f>
        <v>144</v>
      </c>
      <c r="H14" s="11">
        <f t="shared" si="18"/>
        <v>262</v>
      </c>
      <c r="I14" s="4">
        <v>115</v>
      </c>
      <c r="J14" s="6">
        <f t="shared" si="0"/>
        <v>97.457627118644069</v>
      </c>
      <c r="K14" s="4">
        <v>113</v>
      </c>
      <c r="L14" s="6">
        <f t="shared" si="1"/>
        <v>78.472222222222214</v>
      </c>
      <c r="M14" s="5">
        <f t="shared" si="2"/>
        <v>228</v>
      </c>
      <c r="N14" s="6">
        <f t="shared" si="3"/>
        <v>87.022900763358777</v>
      </c>
      <c r="O14" s="4">
        <v>0</v>
      </c>
      <c r="P14" s="6">
        <f t="shared" si="4"/>
        <v>0</v>
      </c>
      <c r="Q14" s="4">
        <v>0</v>
      </c>
      <c r="R14" s="6">
        <f t="shared" si="5"/>
        <v>0</v>
      </c>
      <c r="S14" s="5">
        <f t="shared" si="6"/>
        <v>0</v>
      </c>
      <c r="T14" s="6">
        <f t="shared" si="7"/>
        <v>0</v>
      </c>
      <c r="U14" s="5">
        <f t="shared" si="8"/>
        <v>115</v>
      </c>
      <c r="V14" s="6">
        <f t="shared" si="9"/>
        <v>97.457627118644069</v>
      </c>
      <c r="W14" s="5">
        <f t="shared" si="10"/>
        <v>113</v>
      </c>
      <c r="X14" s="6">
        <f t="shared" si="11"/>
        <v>78.472222222222214</v>
      </c>
      <c r="Y14" s="5">
        <f t="shared" si="12"/>
        <v>228</v>
      </c>
      <c r="Z14" s="6">
        <f t="shared" si="13"/>
        <v>87.022900763358777</v>
      </c>
      <c r="AA14" s="4">
        <v>117</v>
      </c>
      <c r="AB14" s="6">
        <f t="shared" si="14"/>
        <v>99.152542372881356</v>
      </c>
      <c r="AC14" s="4">
        <v>110</v>
      </c>
      <c r="AD14" s="6">
        <f t="shared" si="15"/>
        <v>76.388888888888886</v>
      </c>
      <c r="AE14" s="5">
        <f t="shared" si="16"/>
        <v>227</v>
      </c>
      <c r="AF14" s="6">
        <f t="shared" si="17"/>
        <v>86.641221374045813</v>
      </c>
    </row>
    <row r="15" spans="1:32" x14ac:dyDescent="0.25">
      <c r="A15" s="2">
        <v>10</v>
      </c>
      <c r="B15" s="2"/>
      <c r="C15" s="3"/>
      <c r="D15" s="2">
        <f>'[1]41'!D20</f>
        <v>35010200010</v>
      </c>
      <c r="E15" s="3" t="str">
        <f>'[1]9'!E18</f>
        <v>Ketrowonojoyo</v>
      </c>
      <c r="F15" s="4">
        <f>'[1]21'!F21</f>
        <v>125</v>
      </c>
      <c r="G15" s="4">
        <f>'[1]21'!I21</f>
        <v>124</v>
      </c>
      <c r="H15" s="11">
        <f t="shared" si="18"/>
        <v>249</v>
      </c>
      <c r="I15" s="4">
        <v>83</v>
      </c>
      <c r="J15" s="6">
        <f t="shared" si="0"/>
        <v>66.400000000000006</v>
      </c>
      <c r="K15" s="4">
        <v>78</v>
      </c>
      <c r="L15" s="6">
        <f t="shared" si="1"/>
        <v>62.903225806451616</v>
      </c>
      <c r="M15" s="5">
        <f t="shared" si="2"/>
        <v>161</v>
      </c>
      <c r="N15" s="6">
        <f t="shared" si="3"/>
        <v>64.658634538152612</v>
      </c>
      <c r="O15" s="4">
        <v>0</v>
      </c>
      <c r="P15" s="6">
        <f t="shared" si="4"/>
        <v>0</v>
      </c>
      <c r="Q15" s="4">
        <v>0</v>
      </c>
      <c r="R15" s="6">
        <f t="shared" si="5"/>
        <v>0</v>
      </c>
      <c r="S15" s="5">
        <f t="shared" si="6"/>
        <v>0</v>
      </c>
      <c r="T15" s="6">
        <f t="shared" si="7"/>
        <v>0</v>
      </c>
      <c r="U15" s="5">
        <f t="shared" si="8"/>
        <v>83</v>
      </c>
      <c r="V15" s="6">
        <f t="shared" si="9"/>
        <v>66.400000000000006</v>
      </c>
      <c r="W15" s="5">
        <f t="shared" si="10"/>
        <v>78</v>
      </c>
      <c r="X15" s="6">
        <f t="shared" si="11"/>
        <v>62.903225806451616</v>
      </c>
      <c r="Y15" s="5">
        <f t="shared" si="12"/>
        <v>161</v>
      </c>
      <c r="Z15" s="6">
        <f t="shared" si="13"/>
        <v>64.658634538152612</v>
      </c>
      <c r="AA15" s="4">
        <v>83</v>
      </c>
      <c r="AB15" s="6">
        <f t="shared" si="14"/>
        <v>66.400000000000006</v>
      </c>
      <c r="AC15" s="4">
        <v>83</v>
      </c>
      <c r="AD15" s="6">
        <f t="shared" si="15"/>
        <v>66.935483870967744</v>
      </c>
      <c r="AE15" s="5">
        <f t="shared" si="16"/>
        <v>166</v>
      </c>
      <c r="AF15" s="6">
        <f t="shared" si="17"/>
        <v>66.666666666666657</v>
      </c>
    </row>
    <row r="16" spans="1:32" x14ac:dyDescent="0.25">
      <c r="A16" s="2">
        <v>11</v>
      </c>
      <c r="B16" s="2">
        <f>'[1]41'!B21</f>
        <v>350106</v>
      </c>
      <c r="C16" s="3" t="str">
        <f>'[1]9'!C19</f>
        <v>Arjosari</v>
      </c>
      <c r="D16" s="2">
        <f>'[1]41'!D21</f>
        <v>35010200011</v>
      </c>
      <c r="E16" s="3" t="str">
        <f>'[1]9'!E19</f>
        <v>Arjosari</v>
      </c>
      <c r="F16" s="4">
        <f>'[1]21'!F22</f>
        <v>175</v>
      </c>
      <c r="G16" s="4">
        <f>'[1]21'!I22</f>
        <v>185</v>
      </c>
      <c r="H16" s="11">
        <f t="shared" si="18"/>
        <v>360</v>
      </c>
      <c r="I16" s="4">
        <v>134</v>
      </c>
      <c r="J16" s="6">
        <f t="shared" si="0"/>
        <v>76.571428571428569</v>
      </c>
      <c r="K16" s="4">
        <v>130</v>
      </c>
      <c r="L16" s="6">
        <f t="shared" si="1"/>
        <v>70.270270270270274</v>
      </c>
      <c r="M16" s="5">
        <f t="shared" si="2"/>
        <v>264</v>
      </c>
      <c r="N16" s="6">
        <f t="shared" si="3"/>
        <v>73.333333333333329</v>
      </c>
      <c r="O16" s="4">
        <v>0</v>
      </c>
      <c r="P16" s="6">
        <f t="shared" si="4"/>
        <v>0</v>
      </c>
      <c r="Q16" s="4">
        <v>0</v>
      </c>
      <c r="R16" s="6">
        <f t="shared" si="5"/>
        <v>0</v>
      </c>
      <c r="S16" s="5">
        <f t="shared" si="6"/>
        <v>0</v>
      </c>
      <c r="T16" s="6">
        <f t="shared" si="7"/>
        <v>0</v>
      </c>
      <c r="U16" s="5">
        <f t="shared" si="8"/>
        <v>134</v>
      </c>
      <c r="V16" s="6">
        <f t="shared" si="9"/>
        <v>76.571428571428569</v>
      </c>
      <c r="W16" s="5">
        <f t="shared" si="10"/>
        <v>130</v>
      </c>
      <c r="X16" s="6">
        <f t="shared" si="11"/>
        <v>70.270270270270274</v>
      </c>
      <c r="Y16" s="5">
        <f t="shared" si="12"/>
        <v>264</v>
      </c>
      <c r="Z16" s="6">
        <f t="shared" si="13"/>
        <v>73.333333333333329</v>
      </c>
      <c r="AA16" s="4">
        <v>128</v>
      </c>
      <c r="AB16" s="6">
        <f t="shared" si="14"/>
        <v>73.142857142857139</v>
      </c>
      <c r="AC16" s="4">
        <v>133</v>
      </c>
      <c r="AD16" s="6">
        <f t="shared" si="15"/>
        <v>71.891891891891888</v>
      </c>
      <c r="AE16" s="5">
        <f t="shared" si="16"/>
        <v>261</v>
      </c>
      <c r="AF16" s="6">
        <f t="shared" si="17"/>
        <v>72.5</v>
      </c>
    </row>
    <row r="17" spans="1:32" x14ac:dyDescent="0.25">
      <c r="A17" s="2">
        <v>12</v>
      </c>
      <c r="B17" s="2"/>
      <c r="C17" s="3"/>
      <c r="D17" s="2">
        <f>'[1]41'!D22</f>
        <v>35010200012</v>
      </c>
      <c r="E17" s="3" t="str">
        <f>'[1]9'!E20</f>
        <v>Kedungbendo</v>
      </c>
      <c r="F17" s="4">
        <f>'[1]21'!F23</f>
        <v>53</v>
      </c>
      <c r="G17" s="4">
        <f>'[1]21'!I23</f>
        <v>59</v>
      </c>
      <c r="H17" s="11">
        <f t="shared" si="18"/>
        <v>112</v>
      </c>
      <c r="I17" s="4">
        <v>47</v>
      </c>
      <c r="J17" s="6">
        <f t="shared" si="0"/>
        <v>88.679245283018872</v>
      </c>
      <c r="K17" s="4">
        <v>55</v>
      </c>
      <c r="L17" s="6">
        <f t="shared" si="1"/>
        <v>93.220338983050837</v>
      </c>
      <c r="M17" s="5">
        <f t="shared" si="2"/>
        <v>102</v>
      </c>
      <c r="N17" s="6">
        <f t="shared" si="3"/>
        <v>91.071428571428569</v>
      </c>
      <c r="O17" s="4">
        <v>0</v>
      </c>
      <c r="P17" s="6">
        <f t="shared" si="4"/>
        <v>0</v>
      </c>
      <c r="Q17" s="4">
        <v>0</v>
      </c>
      <c r="R17" s="6">
        <f t="shared" si="5"/>
        <v>0</v>
      </c>
      <c r="S17" s="5">
        <f t="shared" si="6"/>
        <v>0</v>
      </c>
      <c r="T17" s="6">
        <f t="shared" si="7"/>
        <v>0</v>
      </c>
      <c r="U17" s="5">
        <f t="shared" si="8"/>
        <v>47</v>
      </c>
      <c r="V17" s="6">
        <f t="shared" si="9"/>
        <v>88.679245283018872</v>
      </c>
      <c r="W17" s="5">
        <f t="shared" si="10"/>
        <v>55</v>
      </c>
      <c r="X17" s="6">
        <f t="shared" si="11"/>
        <v>93.220338983050837</v>
      </c>
      <c r="Y17" s="5">
        <f t="shared" si="12"/>
        <v>102</v>
      </c>
      <c r="Z17" s="6">
        <f t="shared" si="13"/>
        <v>91.071428571428569</v>
      </c>
      <c r="AA17" s="4">
        <v>45</v>
      </c>
      <c r="AB17" s="6">
        <f t="shared" si="14"/>
        <v>84.905660377358487</v>
      </c>
      <c r="AC17" s="4">
        <v>55</v>
      </c>
      <c r="AD17" s="6">
        <f t="shared" si="15"/>
        <v>93.220338983050837</v>
      </c>
      <c r="AE17" s="5">
        <f t="shared" si="16"/>
        <v>100</v>
      </c>
      <c r="AF17" s="6">
        <f t="shared" si="17"/>
        <v>89.285714285714292</v>
      </c>
    </row>
    <row r="18" spans="1:32" x14ac:dyDescent="0.25">
      <c r="A18" s="2">
        <v>13</v>
      </c>
      <c r="B18" s="2">
        <f>'[1]41'!B23</f>
        <v>350107</v>
      </c>
      <c r="C18" s="3" t="str">
        <f>'[1]9'!C21</f>
        <v>Nawangan</v>
      </c>
      <c r="D18" s="2">
        <f>'[1]41'!D23</f>
        <v>35010200013</v>
      </c>
      <c r="E18" s="3" t="str">
        <f>'[1]9'!E21</f>
        <v>Nawangan</v>
      </c>
      <c r="F18" s="4">
        <f>'[1]21'!F24</f>
        <v>174</v>
      </c>
      <c r="G18" s="4">
        <f>'[1]21'!I24</f>
        <v>168</v>
      </c>
      <c r="H18" s="11">
        <f t="shared" si="18"/>
        <v>342</v>
      </c>
      <c r="I18" s="4">
        <v>109</v>
      </c>
      <c r="J18" s="6">
        <f t="shared" si="0"/>
        <v>62.643678160919535</v>
      </c>
      <c r="K18" s="4">
        <v>109</v>
      </c>
      <c r="L18" s="6">
        <f t="shared" si="1"/>
        <v>64.88095238095238</v>
      </c>
      <c r="M18" s="5">
        <f t="shared" si="2"/>
        <v>218</v>
      </c>
      <c r="N18" s="6">
        <f t="shared" si="3"/>
        <v>63.742690058479532</v>
      </c>
      <c r="O18" s="4">
        <v>0</v>
      </c>
      <c r="P18" s="6">
        <f t="shared" si="4"/>
        <v>0</v>
      </c>
      <c r="Q18" s="4">
        <v>0</v>
      </c>
      <c r="R18" s="6">
        <f t="shared" si="5"/>
        <v>0</v>
      </c>
      <c r="S18" s="5">
        <f t="shared" si="6"/>
        <v>0</v>
      </c>
      <c r="T18" s="6">
        <f t="shared" si="7"/>
        <v>0</v>
      </c>
      <c r="U18" s="5">
        <f t="shared" si="8"/>
        <v>109</v>
      </c>
      <c r="V18" s="6">
        <f t="shared" si="9"/>
        <v>62.643678160919535</v>
      </c>
      <c r="W18" s="5">
        <f t="shared" si="10"/>
        <v>109</v>
      </c>
      <c r="X18" s="6">
        <f t="shared" si="11"/>
        <v>64.88095238095238</v>
      </c>
      <c r="Y18" s="5">
        <f t="shared" si="12"/>
        <v>218</v>
      </c>
      <c r="Z18" s="6">
        <f t="shared" si="13"/>
        <v>63.742690058479532</v>
      </c>
      <c r="AA18" s="4">
        <v>114</v>
      </c>
      <c r="AB18" s="6">
        <f t="shared" si="14"/>
        <v>65.517241379310349</v>
      </c>
      <c r="AC18" s="4">
        <v>101</v>
      </c>
      <c r="AD18" s="6">
        <f t="shared" si="15"/>
        <v>60.119047619047613</v>
      </c>
      <c r="AE18" s="5">
        <f t="shared" si="16"/>
        <v>215</v>
      </c>
      <c r="AF18" s="6">
        <f t="shared" si="17"/>
        <v>62.865497076023388</v>
      </c>
    </row>
    <row r="19" spans="1:32" x14ac:dyDescent="0.25">
      <c r="A19" s="2">
        <v>14</v>
      </c>
      <c r="B19" s="2"/>
      <c r="C19" s="3"/>
      <c r="D19" s="2">
        <f>'[1]41'!D24</f>
        <v>35010200014</v>
      </c>
      <c r="E19" s="3" t="str">
        <f>'[1]9'!E22</f>
        <v>Pakis Baru</v>
      </c>
      <c r="F19" s="4">
        <f>'[1]21'!F25</f>
        <v>152</v>
      </c>
      <c r="G19" s="4">
        <f>'[1]21'!I25</f>
        <v>149</v>
      </c>
      <c r="H19" s="11">
        <f t="shared" si="18"/>
        <v>301</v>
      </c>
      <c r="I19" s="4">
        <v>109</v>
      </c>
      <c r="J19" s="6">
        <f t="shared" si="0"/>
        <v>71.710526315789465</v>
      </c>
      <c r="K19" s="4">
        <v>86</v>
      </c>
      <c r="L19" s="6">
        <f t="shared" si="1"/>
        <v>57.718120805369132</v>
      </c>
      <c r="M19" s="5">
        <f t="shared" si="2"/>
        <v>195</v>
      </c>
      <c r="N19" s="6">
        <f t="shared" si="3"/>
        <v>64.784053156146186</v>
      </c>
      <c r="O19" s="4">
        <v>0</v>
      </c>
      <c r="P19" s="6">
        <f t="shared" si="4"/>
        <v>0</v>
      </c>
      <c r="Q19" s="4">
        <v>0</v>
      </c>
      <c r="R19" s="6">
        <f t="shared" si="5"/>
        <v>0</v>
      </c>
      <c r="S19" s="5">
        <f t="shared" si="6"/>
        <v>0</v>
      </c>
      <c r="T19" s="6">
        <f t="shared" si="7"/>
        <v>0</v>
      </c>
      <c r="U19" s="5">
        <f t="shared" si="8"/>
        <v>109</v>
      </c>
      <c r="V19" s="6">
        <f t="shared" si="9"/>
        <v>71.710526315789465</v>
      </c>
      <c r="W19" s="5">
        <f t="shared" si="10"/>
        <v>86</v>
      </c>
      <c r="X19" s="6">
        <f t="shared" si="11"/>
        <v>57.718120805369132</v>
      </c>
      <c r="Y19" s="5">
        <f t="shared" si="12"/>
        <v>195</v>
      </c>
      <c r="Z19" s="6">
        <f t="shared" si="13"/>
        <v>64.784053156146186</v>
      </c>
      <c r="AA19" s="4">
        <v>112</v>
      </c>
      <c r="AB19" s="6">
        <f t="shared" si="14"/>
        <v>73.68421052631578</v>
      </c>
      <c r="AC19" s="4">
        <v>98</v>
      </c>
      <c r="AD19" s="6">
        <f t="shared" si="15"/>
        <v>65.771812080536918</v>
      </c>
      <c r="AE19" s="5">
        <f t="shared" si="16"/>
        <v>210</v>
      </c>
      <c r="AF19" s="6">
        <f t="shared" si="17"/>
        <v>69.767441860465112</v>
      </c>
    </row>
    <row r="20" spans="1:32" x14ac:dyDescent="0.25">
      <c r="A20" s="2">
        <v>15</v>
      </c>
      <c r="B20" s="2">
        <f>'[1]41'!B25</f>
        <v>350108</v>
      </c>
      <c r="C20" s="3" t="str">
        <f>'[1]9'!C23</f>
        <v>Bandar</v>
      </c>
      <c r="D20" s="2">
        <f>'[1]41'!D25</f>
        <v>35010200015</v>
      </c>
      <c r="E20" s="3" t="str">
        <f>'[1]9'!E23</f>
        <v>Bandar</v>
      </c>
      <c r="F20" s="4">
        <f>'[1]21'!F26</f>
        <v>112</v>
      </c>
      <c r="G20" s="4">
        <f>'[1]21'!I26</f>
        <v>116</v>
      </c>
      <c r="H20" s="11">
        <f t="shared" si="18"/>
        <v>228</v>
      </c>
      <c r="I20" s="4">
        <v>86</v>
      </c>
      <c r="J20" s="6">
        <f t="shared" si="0"/>
        <v>76.785714285714292</v>
      </c>
      <c r="K20" s="4">
        <v>84</v>
      </c>
      <c r="L20" s="6">
        <f t="shared" si="1"/>
        <v>72.41379310344827</v>
      </c>
      <c r="M20" s="5">
        <f t="shared" si="2"/>
        <v>170</v>
      </c>
      <c r="N20" s="6">
        <f t="shared" si="3"/>
        <v>74.561403508771932</v>
      </c>
      <c r="O20" s="4">
        <v>0</v>
      </c>
      <c r="P20" s="6">
        <f t="shared" si="4"/>
        <v>0</v>
      </c>
      <c r="Q20" s="4">
        <v>0</v>
      </c>
      <c r="R20" s="6">
        <f t="shared" si="5"/>
        <v>0</v>
      </c>
      <c r="S20" s="5">
        <f t="shared" si="6"/>
        <v>0</v>
      </c>
      <c r="T20" s="6">
        <f t="shared" si="7"/>
        <v>0</v>
      </c>
      <c r="U20" s="5">
        <f t="shared" si="8"/>
        <v>86</v>
      </c>
      <c r="V20" s="6">
        <f t="shared" si="9"/>
        <v>76.785714285714292</v>
      </c>
      <c r="W20" s="5">
        <f t="shared" si="10"/>
        <v>84</v>
      </c>
      <c r="X20" s="6">
        <f t="shared" si="11"/>
        <v>72.41379310344827</v>
      </c>
      <c r="Y20" s="5">
        <f t="shared" si="12"/>
        <v>170</v>
      </c>
      <c r="Z20" s="6">
        <f t="shared" si="13"/>
        <v>74.561403508771932</v>
      </c>
      <c r="AA20" s="4">
        <v>82</v>
      </c>
      <c r="AB20" s="6">
        <f t="shared" si="14"/>
        <v>73.214285714285708</v>
      </c>
      <c r="AC20" s="4">
        <v>82</v>
      </c>
      <c r="AD20" s="6">
        <f t="shared" si="15"/>
        <v>70.689655172413794</v>
      </c>
      <c r="AE20" s="5">
        <f t="shared" si="16"/>
        <v>164</v>
      </c>
      <c r="AF20" s="6">
        <f t="shared" si="17"/>
        <v>71.929824561403507</v>
      </c>
    </row>
    <row r="21" spans="1:32" x14ac:dyDescent="0.25">
      <c r="A21" s="2">
        <v>16</v>
      </c>
      <c r="B21" s="2"/>
      <c r="C21" s="3"/>
      <c r="D21" s="2">
        <f>'[1]41'!D26</f>
        <v>35010200016</v>
      </c>
      <c r="E21" s="3" t="str">
        <f>'[1]9'!E24</f>
        <v>Jeruk</v>
      </c>
      <c r="F21" s="4">
        <f>'[1]21'!F27</f>
        <v>124</v>
      </c>
      <c r="G21" s="4">
        <f>'[1]21'!I27</f>
        <v>131</v>
      </c>
      <c r="H21" s="11">
        <f t="shared" si="18"/>
        <v>255</v>
      </c>
      <c r="I21" s="4">
        <v>104</v>
      </c>
      <c r="J21" s="6">
        <f t="shared" si="0"/>
        <v>83.870967741935488</v>
      </c>
      <c r="K21" s="4">
        <v>93</v>
      </c>
      <c r="L21" s="6">
        <f t="shared" si="1"/>
        <v>70.992366412213741</v>
      </c>
      <c r="M21" s="5">
        <f t="shared" si="2"/>
        <v>197</v>
      </c>
      <c r="N21" s="6">
        <f t="shared" si="3"/>
        <v>77.254901960784323</v>
      </c>
      <c r="O21" s="4">
        <v>0</v>
      </c>
      <c r="P21" s="6">
        <f t="shared" si="4"/>
        <v>0</v>
      </c>
      <c r="Q21" s="4">
        <v>0</v>
      </c>
      <c r="R21" s="6">
        <f t="shared" si="5"/>
        <v>0</v>
      </c>
      <c r="S21" s="5">
        <f t="shared" si="6"/>
        <v>0</v>
      </c>
      <c r="T21" s="6">
        <f t="shared" si="7"/>
        <v>0</v>
      </c>
      <c r="U21" s="5">
        <f t="shared" si="8"/>
        <v>104</v>
      </c>
      <c r="V21" s="6">
        <f t="shared" si="9"/>
        <v>83.870967741935488</v>
      </c>
      <c r="W21" s="5">
        <f t="shared" si="10"/>
        <v>93</v>
      </c>
      <c r="X21" s="6">
        <f t="shared" si="11"/>
        <v>70.992366412213741</v>
      </c>
      <c r="Y21" s="5">
        <f t="shared" si="12"/>
        <v>197</v>
      </c>
      <c r="Z21" s="6">
        <f t="shared" si="13"/>
        <v>77.254901960784323</v>
      </c>
      <c r="AA21" s="4">
        <v>93</v>
      </c>
      <c r="AB21" s="6">
        <f t="shared" si="14"/>
        <v>75</v>
      </c>
      <c r="AC21" s="4">
        <v>92</v>
      </c>
      <c r="AD21" s="6">
        <f t="shared" si="15"/>
        <v>70.229007633587784</v>
      </c>
      <c r="AE21" s="5">
        <f t="shared" si="16"/>
        <v>185</v>
      </c>
      <c r="AF21" s="6">
        <f t="shared" si="17"/>
        <v>72.549019607843135</v>
      </c>
    </row>
    <row r="22" spans="1:32" x14ac:dyDescent="0.25">
      <c r="A22" s="2">
        <v>17</v>
      </c>
      <c r="B22" s="2">
        <f>'[1]41'!B27</f>
        <v>350109</v>
      </c>
      <c r="C22" s="3" t="str">
        <f>'[1]9'!C25</f>
        <v>Tegalombo</v>
      </c>
      <c r="D22" s="2">
        <f>'[1]41'!D27</f>
        <v>35010200017</v>
      </c>
      <c r="E22" s="3" t="str">
        <f>'[1]9'!E25</f>
        <v>Tegalombo</v>
      </c>
      <c r="F22" s="4">
        <f>'[1]21'!F28</f>
        <v>175</v>
      </c>
      <c r="G22" s="4">
        <f>'[1]21'!I28</f>
        <v>171</v>
      </c>
      <c r="H22" s="11">
        <f t="shared" si="18"/>
        <v>346</v>
      </c>
      <c r="I22" s="4">
        <v>147</v>
      </c>
      <c r="J22" s="6">
        <f t="shared" si="0"/>
        <v>84</v>
      </c>
      <c r="K22" s="4">
        <v>128</v>
      </c>
      <c r="L22" s="6">
        <f t="shared" si="1"/>
        <v>74.853801169590639</v>
      </c>
      <c r="M22" s="5">
        <f t="shared" si="2"/>
        <v>275</v>
      </c>
      <c r="N22" s="6">
        <f t="shared" si="3"/>
        <v>79.479768786127167</v>
      </c>
      <c r="O22" s="4">
        <v>0</v>
      </c>
      <c r="P22" s="6">
        <f t="shared" si="4"/>
        <v>0</v>
      </c>
      <c r="Q22" s="4">
        <v>0</v>
      </c>
      <c r="R22" s="6">
        <f t="shared" si="5"/>
        <v>0</v>
      </c>
      <c r="S22" s="5">
        <f t="shared" si="6"/>
        <v>0</v>
      </c>
      <c r="T22" s="6">
        <f t="shared" si="7"/>
        <v>0</v>
      </c>
      <c r="U22" s="5">
        <f t="shared" si="8"/>
        <v>147</v>
      </c>
      <c r="V22" s="6">
        <f t="shared" si="9"/>
        <v>84</v>
      </c>
      <c r="W22" s="5">
        <f t="shared" si="10"/>
        <v>128</v>
      </c>
      <c r="X22" s="6">
        <f t="shared" si="11"/>
        <v>74.853801169590639</v>
      </c>
      <c r="Y22" s="5">
        <f t="shared" si="12"/>
        <v>275</v>
      </c>
      <c r="Z22" s="6">
        <f t="shared" si="13"/>
        <v>79.479768786127167</v>
      </c>
      <c r="AA22" s="4">
        <v>168</v>
      </c>
      <c r="AB22" s="6">
        <f t="shared" si="14"/>
        <v>96</v>
      </c>
      <c r="AC22" s="4">
        <v>122</v>
      </c>
      <c r="AD22" s="6">
        <f t="shared" si="15"/>
        <v>71.345029239766077</v>
      </c>
      <c r="AE22" s="5">
        <f t="shared" si="16"/>
        <v>290</v>
      </c>
      <c r="AF22" s="6">
        <f t="shared" si="17"/>
        <v>83.815028901734095</v>
      </c>
    </row>
    <row r="23" spans="1:32" x14ac:dyDescent="0.25">
      <c r="A23" s="2">
        <v>18</v>
      </c>
      <c r="B23" s="10"/>
      <c r="C23" s="3"/>
      <c r="D23" s="2">
        <f>'[1]41'!D28</f>
        <v>35010200018</v>
      </c>
      <c r="E23" s="3" t="str">
        <f>'[1]9'!E26</f>
        <v>Gemaharjo</v>
      </c>
      <c r="F23" s="4">
        <f>'[1]21'!F29</f>
        <v>93</v>
      </c>
      <c r="G23" s="9">
        <v>105</v>
      </c>
      <c r="H23" s="11">
        <f t="shared" si="18"/>
        <v>198</v>
      </c>
      <c r="I23" s="4">
        <v>79</v>
      </c>
      <c r="J23" s="6">
        <f t="shared" si="0"/>
        <v>84.946236559139791</v>
      </c>
      <c r="K23" s="4">
        <v>49</v>
      </c>
      <c r="L23" s="6">
        <f t="shared" si="1"/>
        <v>46.666666666666664</v>
      </c>
      <c r="M23" s="5">
        <f t="shared" si="2"/>
        <v>128</v>
      </c>
      <c r="N23" s="6">
        <f t="shared" si="3"/>
        <v>64.646464646464651</v>
      </c>
      <c r="O23" s="4">
        <v>0</v>
      </c>
      <c r="P23" s="6">
        <f t="shared" si="4"/>
        <v>0</v>
      </c>
      <c r="Q23" s="4">
        <v>0</v>
      </c>
      <c r="R23" s="6">
        <f t="shared" si="5"/>
        <v>0</v>
      </c>
      <c r="S23" s="5">
        <f t="shared" si="6"/>
        <v>0</v>
      </c>
      <c r="T23" s="6">
        <f t="shared" si="7"/>
        <v>0</v>
      </c>
      <c r="U23" s="5">
        <f t="shared" si="8"/>
        <v>79</v>
      </c>
      <c r="V23" s="6">
        <f t="shared" si="9"/>
        <v>84.946236559139791</v>
      </c>
      <c r="W23" s="5">
        <f t="shared" si="10"/>
        <v>49</v>
      </c>
      <c r="X23" s="6">
        <f t="shared" si="11"/>
        <v>46.666666666666664</v>
      </c>
      <c r="Y23" s="5">
        <f t="shared" si="12"/>
        <v>128</v>
      </c>
      <c r="Z23" s="6">
        <f t="shared" si="13"/>
        <v>64.646464646464651</v>
      </c>
      <c r="AA23" s="4">
        <v>81</v>
      </c>
      <c r="AB23" s="6">
        <f t="shared" si="14"/>
        <v>87.096774193548384</v>
      </c>
      <c r="AC23" s="4">
        <v>50</v>
      </c>
      <c r="AD23" s="6">
        <f t="shared" si="15"/>
        <v>47.619047619047613</v>
      </c>
      <c r="AE23" s="5">
        <f t="shared" si="16"/>
        <v>131</v>
      </c>
      <c r="AF23" s="6">
        <f t="shared" si="17"/>
        <v>66.161616161616166</v>
      </c>
    </row>
    <row r="24" spans="1:32" x14ac:dyDescent="0.25">
      <c r="A24" s="2">
        <v>19</v>
      </c>
      <c r="B24" s="10">
        <v>350110</v>
      </c>
      <c r="C24" s="9" t="s">
        <v>19</v>
      </c>
      <c r="D24" s="2">
        <f>'[1]41'!D29</f>
        <v>35010200019</v>
      </c>
      <c r="E24" s="9" t="s">
        <v>19</v>
      </c>
      <c r="F24" s="9">
        <v>391</v>
      </c>
      <c r="G24" s="9">
        <v>357</v>
      </c>
      <c r="H24" s="11">
        <f t="shared" si="18"/>
        <v>748</v>
      </c>
      <c r="I24" s="4">
        <v>238</v>
      </c>
      <c r="J24" s="6">
        <f t="shared" si="0"/>
        <v>60.869565217391312</v>
      </c>
      <c r="K24" s="4">
        <v>232</v>
      </c>
      <c r="L24" s="6">
        <f t="shared" si="1"/>
        <v>64.9859943977591</v>
      </c>
      <c r="M24" s="5">
        <f t="shared" si="2"/>
        <v>470</v>
      </c>
      <c r="N24" s="6">
        <f t="shared" si="3"/>
        <v>62.834224598930476</v>
      </c>
      <c r="O24" s="4">
        <v>0</v>
      </c>
      <c r="P24" s="6">
        <f t="shared" si="4"/>
        <v>0</v>
      </c>
      <c r="Q24" s="4">
        <v>0</v>
      </c>
      <c r="R24" s="6">
        <f t="shared" si="5"/>
        <v>0</v>
      </c>
      <c r="S24" s="5">
        <f t="shared" si="6"/>
        <v>0</v>
      </c>
      <c r="T24" s="6">
        <f t="shared" si="7"/>
        <v>0</v>
      </c>
      <c r="U24" s="5">
        <f t="shared" si="8"/>
        <v>238</v>
      </c>
      <c r="V24" s="6">
        <f t="shared" si="9"/>
        <v>60.869565217391312</v>
      </c>
      <c r="W24" s="5">
        <f t="shared" si="10"/>
        <v>232</v>
      </c>
      <c r="X24" s="6">
        <f t="shared" si="11"/>
        <v>64.9859943977591</v>
      </c>
      <c r="Y24" s="5">
        <f t="shared" si="12"/>
        <v>470</v>
      </c>
      <c r="Z24" s="6">
        <f t="shared" si="13"/>
        <v>62.834224598930476</v>
      </c>
      <c r="AA24" s="4">
        <v>229</v>
      </c>
      <c r="AB24" s="6">
        <f t="shared" si="14"/>
        <v>58.567774936061376</v>
      </c>
      <c r="AC24" s="4">
        <v>217</v>
      </c>
      <c r="AD24" s="6">
        <f t="shared" si="15"/>
        <v>60.784313725490193</v>
      </c>
      <c r="AE24" s="5">
        <f t="shared" si="16"/>
        <v>446</v>
      </c>
      <c r="AF24" s="6">
        <f t="shared" si="17"/>
        <v>59.625668449197867</v>
      </c>
    </row>
    <row r="25" spans="1:32" x14ac:dyDescent="0.25">
      <c r="A25" s="2">
        <v>20</v>
      </c>
      <c r="B25" s="10"/>
      <c r="C25" s="9"/>
      <c r="D25" s="2">
        <f>'[1]41'!D30</f>
        <v>35010200020</v>
      </c>
      <c r="E25" s="9" t="s">
        <v>22</v>
      </c>
      <c r="F25" s="9">
        <v>201</v>
      </c>
      <c r="G25" s="9">
        <v>189</v>
      </c>
      <c r="H25" s="11">
        <f t="shared" si="18"/>
        <v>390</v>
      </c>
      <c r="I25" s="4">
        <v>141</v>
      </c>
      <c r="J25" s="6">
        <f t="shared" si="0"/>
        <v>70.149253731343293</v>
      </c>
      <c r="K25" s="4">
        <v>128</v>
      </c>
      <c r="L25" s="6">
        <f t="shared" si="1"/>
        <v>67.724867724867721</v>
      </c>
      <c r="M25" s="5">
        <f t="shared" si="2"/>
        <v>269</v>
      </c>
      <c r="N25" s="6">
        <f t="shared" si="3"/>
        <v>68.974358974358978</v>
      </c>
      <c r="O25" s="4">
        <v>0</v>
      </c>
      <c r="P25" s="6">
        <f t="shared" si="4"/>
        <v>0</v>
      </c>
      <c r="Q25" s="4">
        <v>0</v>
      </c>
      <c r="R25" s="6">
        <f t="shared" si="5"/>
        <v>0</v>
      </c>
      <c r="S25" s="5">
        <f t="shared" si="6"/>
        <v>0</v>
      </c>
      <c r="T25" s="6">
        <f t="shared" si="7"/>
        <v>0</v>
      </c>
      <c r="U25" s="5">
        <f t="shared" si="8"/>
        <v>141</v>
      </c>
      <c r="V25" s="6">
        <f t="shared" si="9"/>
        <v>70.149253731343293</v>
      </c>
      <c r="W25" s="5">
        <f t="shared" si="10"/>
        <v>128</v>
      </c>
      <c r="X25" s="6">
        <f t="shared" si="11"/>
        <v>67.724867724867721</v>
      </c>
      <c r="Y25" s="5">
        <f t="shared" si="12"/>
        <v>269</v>
      </c>
      <c r="Z25" s="6">
        <f t="shared" si="13"/>
        <v>68.974358974358978</v>
      </c>
      <c r="AA25" s="4">
        <v>140</v>
      </c>
      <c r="AB25" s="6">
        <f t="shared" si="14"/>
        <v>69.651741293532339</v>
      </c>
      <c r="AC25" s="4">
        <v>129</v>
      </c>
      <c r="AD25" s="6">
        <f t="shared" si="15"/>
        <v>68.253968253968253</v>
      </c>
      <c r="AE25" s="5">
        <f t="shared" si="16"/>
        <v>269</v>
      </c>
      <c r="AF25" s="6">
        <f t="shared" si="17"/>
        <v>68.974358974358978</v>
      </c>
    </row>
    <row r="26" spans="1:32" x14ac:dyDescent="0.25">
      <c r="A26" s="2">
        <v>21</v>
      </c>
      <c r="B26" s="10">
        <v>350111</v>
      </c>
      <c r="C26" s="9" t="s">
        <v>20</v>
      </c>
      <c r="D26" s="2">
        <f>'[1]41'!D31</f>
        <v>35010200021</v>
      </c>
      <c r="E26" s="9" t="s">
        <v>20</v>
      </c>
      <c r="F26" s="9">
        <v>202</v>
      </c>
      <c r="G26" s="9">
        <v>186</v>
      </c>
      <c r="H26" s="11">
        <f t="shared" si="18"/>
        <v>388</v>
      </c>
      <c r="I26" s="4">
        <v>136</v>
      </c>
      <c r="J26" s="6">
        <f t="shared" si="0"/>
        <v>67.32673267326733</v>
      </c>
      <c r="K26" s="4">
        <v>133</v>
      </c>
      <c r="L26" s="6">
        <f t="shared" si="1"/>
        <v>71.505376344086031</v>
      </c>
      <c r="M26" s="5">
        <f t="shared" si="2"/>
        <v>269</v>
      </c>
      <c r="N26" s="6">
        <f t="shared" si="3"/>
        <v>69.329896907216494</v>
      </c>
      <c r="O26" s="4">
        <v>0</v>
      </c>
      <c r="P26" s="6">
        <f t="shared" si="4"/>
        <v>0</v>
      </c>
      <c r="Q26" s="4">
        <v>0</v>
      </c>
      <c r="R26" s="6">
        <f t="shared" si="5"/>
        <v>0</v>
      </c>
      <c r="S26" s="5">
        <f t="shared" si="6"/>
        <v>0</v>
      </c>
      <c r="T26" s="6">
        <f t="shared" si="7"/>
        <v>0</v>
      </c>
      <c r="U26" s="5">
        <f t="shared" si="8"/>
        <v>136</v>
      </c>
      <c r="V26" s="6">
        <f t="shared" si="9"/>
        <v>67.32673267326733</v>
      </c>
      <c r="W26" s="5">
        <f t="shared" si="10"/>
        <v>133</v>
      </c>
      <c r="X26" s="6">
        <f t="shared" si="11"/>
        <v>71.505376344086031</v>
      </c>
      <c r="Y26" s="5">
        <f t="shared" si="12"/>
        <v>269</v>
      </c>
      <c r="Z26" s="6">
        <f t="shared" si="13"/>
        <v>69.329896907216494</v>
      </c>
      <c r="AA26" s="4">
        <v>144</v>
      </c>
      <c r="AB26" s="6">
        <f t="shared" si="14"/>
        <v>71.287128712871279</v>
      </c>
      <c r="AC26" s="4">
        <v>134</v>
      </c>
      <c r="AD26" s="6">
        <f t="shared" si="15"/>
        <v>72.043010752688176</v>
      </c>
      <c r="AE26" s="5">
        <f t="shared" si="16"/>
        <v>278</v>
      </c>
      <c r="AF26" s="6">
        <f t="shared" si="17"/>
        <v>71.649484536082468</v>
      </c>
    </row>
    <row r="27" spans="1:32" x14ac:dyDescent="0.25">
      <c r="A27" s="2">
        <v>22</v>
      </c>
      <c r="B27" s="10"/>
      <c r="C27" s="9"/>
      <c r="D27" s="2">
        <f>'[1]41'!D32</f>
        <v>35010200022</v>
      </c>
      <c r="E27" s="9" t="s">
        <v>23</v>
      </c>
      <c r="F27" s="9">
        <v>101</v>
      </c>
      <c r="G27" s="9">
        <v>84</v>
      </c>
      <c r="H27" s="11">
        <f t="shared" si="18"/>
        <v>185</v>
      </c>
      <c r="I27" s="4">
        <v>68</v>
      </c>
      <c r="J27" s="6">
        <f t="shared" si="0"/>
        <v>67.32673267326733</v>
      </c>
      <c r="K27" s="4">
        <v>60</v>
      </c>
      <c r="L27" s="6">
        <f t="shared" si="1"/>
        <v>71.428571428571431</v>
      </c>
      <c r="M27" s="5">
        <f t="shared" si="2"/>
        <v>128</v>
      </c>
      <c r="N27" s="6">
        <f t="shared" si="3"/>
        <v>69.189189189189193</v>
      </c>
      <c r="O27" s="4">
        <v>0</v>
      </c>
      <c r="P27" s="6">
        <f t="shared" si="4"/>
        <v>0</v>
      </c>
      <c r="Q27" s="4">
        <v>0</v>
      </c>
      <c r="R27" s="6">
        <f t="shared" si="5"/>
        <v>0</v>
      </c>
      <c r="S27" s="5">
        <f t="shared" si="6"/>
        <v>0</v>
      </c>
      <c r="T27" s="6">
        <f t="shared" si="7"/>
        <v>0</v>
      </c>
      <c r="U27" s="5">
        <f t="shared" si="8"/>
        <v>68</v>
      </c>
      <c r="V27" s="6">
        <f t="shared" si="9"/>
        <v>67.32673267326733</v>
      </c>
      <c r="W27" s="5">
        <f t="shared" si="10"/>
        <v>60</v>
      </c>
      <c r="X27" s="6">
        <f t="shared" si="11"/>
        <v>71.428571428571431</v>
      </c>
      <c r="Y27" s="5">
        <f t="shared" si="12"/>
        <v>128</v>
      </c>
      <c r="Z27" s="6">
        <f t="shared" si="13"/>
        <v>69.189189189189193</v>
      </c>
      <c r="AA27" s="4">
        <v>94</v>
      </c>
      <c r="AB27" s="6">
        <f t="shared" si="14"/>
        <v>93.069306930693074</v>
      </c>
      <c r="AC27" s="4">
        <v>61</v>
      </c>
      <c r="AD27" s="6">
        <f t="shared" si="15"/>
        <v>72.61904761904762</v>
      </c>
      <c r="AE27" s="5">
        <f t="shared" si="16"/>
        <v>155</v>
      </c>
      <c r="AF27" s="6">
        <f t="shared" si="17"/>
        <v>83.78378378378379</v>
      </c>
    </row>
    <row r="28" spans="1:32" x14ac:dyDescent="0.25">
      <c r="A28" s="2">
        <v>23</v>
      </c>
      <c r="B28" s="10">
        <v>350112</v>
      </c>
      <c r="C28" s="9" t="s">
        <v>21</v>
      </c>
      <c r="D28" s="2">
        <f>'[1]41'!D33</f>
        <v>35010200023</v>
      </c>
      <c r="E28" s="9" t="s">
        <v>21</v>
      </c>
      <c r="F28" s="9">
        <v>105</v>
      </c>
      <c r="G28" s="9">
        <v>115</v>
      </c>
      <c r="H28" s="11">
        <f t="shared" si="18"/>
        <v>220</v>
      </c>
      <c r="I28" s="4">
        <v>86</v>
      </c>
      <c r="J28" s="6">
        <f t="shared" si="0"/>
        <v>81.904761904761898</v>
      </c>
      <c r="K28" s="4">
        <v>76</v>
      </c>
      <c r="L28" s="6">
        <f t="shared" si="1"/>
        <v>66.086956521739125</v>
      </c>
      <c r="M28" s="5">
        <f t="shared" si="2"/>
        <v>162</v>
      </c>
      <c r="N28" s="6">
        <f t="shared" si="3"/>
        <v>73.636363636363626</v>
      </c>
      <c r="O28" s="4">
        <v>0</v>
      </c>
      <c r="P28" s="6">
        <f t="shared" si="4"/>
        <v>0</v>
      </c>
      <c r="Q28" s="4">
        <v>0</v>
      </c>
      <c r="R28" s="6">
        <f t="shared" si="5"/>
        <v>0</v>
      </c>
      <c r="S28" s="5">
        <f t="shared" si="6"/>
        <v>0</v>
      </c>
      <c r="T28" s="6">
        <f t="shared" si="7"/>
        <v>0</v>
      </c>
      <c r="U28" s="5">
        <f t="shared" si="8"/>
        <v>86</v>
      </c>
      <c r="V28" s="6">
        <f t="shared" si="9"/>
        <v>81.904761904761898</v>
      </c>
      <c r="W28" s="5">
        <f t="shared" si="10"/>
        <v>76</v>
      </c>
      <c r="X28" s="6">
        <f t="shared" si="11"/>
        <v>66.086956521739125</v>
      </c>
      <c r="Y28" s="5">
        <f t="shared" si="12"/>
        <v>162</v>
      </c>
      <c r="Z28" s="6">
        <f t="shared" si="13"/>
        <v>73.636363636363626</v>
      </c>
      <c r="AA28" s="4">
        <v>94</v>
      </c>
      <c r="AB28" s="6">
        <f t="shared" si="14"/>
        <v>89.523809523809533</v>
      </c>
      <c r="AC28" s="4">
        <v>69</v>
      </c>
      <c r="AD28" s="6">
        <f t="shared" si="15"/>
        <v>60</v>
      </c>
      <c r="AE28" s="5">
        <f t="shared" si="16"/>
        <v>163</v>
      </c>
      <c r="AF28" s="6">
        <f t="shared" si="17"/>
        <v>74.090909090909093</v>
      </c>
    </row>
    <row r="29" spans="1:32" x14ac:dyDescent="0.25">
      <c r="A29" s="2">
        <v>24</v>
      </c>
      <c r="B29" s="2"/>
      <c r="C29" s="9"/>
      <c r="D29" s="2">
        <f>'[1]41'!D34</f>
        <v>35010200024</v>
      </c>
      <c r="E29" s="9" t="s">
        <v>24</v>
      </c>
      <c r="F29" s="9">
        <v>89</v>
      </c>
      <c r="G29" s="4">
        <v>100</v>
      </c>
      <c r="H29" s="11">
        <f t="shared" si="18"/>
        <v>189</v>
      </c>
      <c r="I29" s="4">
        <v>63</v>
      </c>
      <c r="J29" s="6">
        <f t="shared" si="0"/>
        <v>70.786516853932582</v>
      </c>
      <c r="K29" s="4">
        <v>61</v>
      </c>
      <c r="L29" s="6">
        <f t="shared" si="1"/>
        <v>61</v>
      </c>
      <c r="M29" s="5">
        <f t="shared" si="2"/>
        <v>124</v>
      </c>
      <c r="N29" s="6">
        <f t="shared" si="3"/>
        <v>65.608465608465607</v>
      </c>
      <c r="O29" s="4">
        <v>0</v>
      </c>
      <c r="P29" s="6">
        <f t="shared" si="4"/>
        <v>0</v>
      </c>
      <c r="Q29" s="4">
        <v>0</v>
      </c>
      <c r="R29" s="6">
        <f t="shared" si="5"/>
        <v>0</v>
      </c>
      <c r="S29" s="5">
        <f t="shared" si="6"/>
        <v>0</v>
      </c>
      <c r="T29" s="6">
        <f t="shared" si="7"/>
        <v>0</v>
      </c>
      <c r="U29" s="5">
        <f t="shared" si="8"/>
        <v>63</v>
      </c>
      <c r="V29" s="6">
        <f t="shared" si="9"/>
        <v>70.786516853932582</v>
      </c>
      <c r="W29" s="5">
        <f t="shared" si="10"/>
        <v>61</v>
      </c>
      <c r="X29" s="6">
        <f t="shared" si="11"/>
        <v>61</v>
      </c>
      <c r="Y29" s="5">
        <f t="shared" si="12"/>
        <v>124</v>
      </c>
      <c r="Z29" s="6">
        <f t="shared" si="13"/>
        <v>65.608465608465607</v>
      </c>
      <c r="AA29" s="4">
        <v>66</v>
      </c>
      <c r="AB29" s="6">
        <f t="shared" si="14"/>
        <v>74.157303370786522</v>
      </c>
      <c r="AC29" s="4">
        <v>70</v>
      </c>
      <c r="AD29" s="6">
        <f t="shared" si="15"/>
        <v>70</v>
      </c>
      <c r="AE29" s="5">
        <f t="shared" si="16"/>
        <v>136</v>
      </c>
      <c r="AF29" s="6">
        <f t="shared" si="17"/>
        <v>71.957671957671948</v>
      </c>
    </row>
    <row r="30" spans="1:32" x14ac:dyDescent="0.25">
      <c r="A30" s="12" t="s">
        <v>16</v>
      </c>
      <c r="B30" s="12"/>
      <c r="C30" s="12"/>
      <c r="D30" s="12"/>
      <c r="E30" s="12"/>
      <c r="F30" s="7">
        <f>SUM(F6:F29)</f>
        <v>3495</v>
      </c>
      <c r="G30" s="7">
        <f>SUM(G6:G29)</f>
        <v>3364</v>
      </c>
      <c r="H30" s="11">
        <f t="shared" si="18"/>
        <v>6859</v>
      </c>
      <c r="I30" s="7">
        <f t="shared" ref="I30" si="19">SUM(I6:I29)</f>
        <v>2546</v>
      </c>
      <c r="J30" s="8">
        <f t="shared" si="0"/>
        <v>72.846924177396275</v>
      </c>
      <c r="K30" s="7">
        <f>SUM(K6:K29)</f>
        <v>2393</v>
      </c>
      <c r="L30" s="8">
        <f t="shared" si="1"/>
        <v>71.13555291319858</v>
      </c>
      <c r="M30" s="7">
        <f>SUM(M6:M29)</f>
        <v>4939</v>
      </c>
      <c r="N30" s="8">
        <f t="shared" si="3"/>
        <v>72.007581280069971</v>
      </c>
      <c r="O30" s="7">
        <f>SUM(O6:O29)</f>
        <v>1</v>
      </c>
      <c r="P30" s="8">
        <f t="shared" si="4"/>
        <v>2.8612303290414882E-2</v>
      </c>
      <c r="Q30" s="7">
        <f>SUM(Q6:Q29)</f>
        <v>0</v>
      </c>
      <c r="R30" s="8">
        <f t="shared" si="5"/>
        <v>0</v>
      </c>
      <c r="S30" s="7">
        <f>SUM(S6:S29)</f>
        <v>1</v>
      </c>
      <c r="T30" s="8">
        <f t="shared" si="7"/>
        <v>1.457938474996355E-2</v>
      </c>
      <c r="U30" s="7">
        <f>SUM(U6:U29)</f>
        <v>2547</v>
      </c>
      <c r="V30" s="8">
        <f t="shared" si="9"/>
        <v>72.875536480686691</v>
      </c>
      <c r="W30" s="7">
        <f>SUM(W6:W29)</f>
        <v>2393</v>
      </c>
      <c r="X30" s="8">
        <f t="shared" si="11"/>
        <v>71.13555291319858</v>
      </c>
      <c r="Y30" s="7">
        <f>SUM(Y6:Y29)</f>
        <v>4940</v>
      </c>
      <c r="Z30" s="8">
        <f t="shared" si="13"/>
        <v>72.02216066481995</v>
      </c>
      <c r="AA30" s="7">
        <f>SUM(AA6:AA29)</f>
        <v>2531</v>
      </c>
      <c r="AB30" s="8">
        <f t="shared" si="14"/>
        <v>72.417739628040053</v>
      </c>
      <c r="AC30" s="7">
        <f>SUM(AC6:AC29)</f>
        <v>2374</v>
      </c>
      <c r="AD30" s="8">
        <f t="shared" si="15"/>
        <v>70.570749108204524</v>
      </c>
      <c r="AE30" s="7">
        <f>SUM(AE6:AE29)</f>
        <v>4905</v>
      </c>
      <c r="AF30" s="8">
        <f t="shared" si="17"/>
        <v>71.511882198571215</v>
      </c>
    </row>
  </sheetData>
  <mergeCells count="25">
    <mergeCell ref="A30:E30"/>
    <mergeCell ref="U4:V4"/>
    <mergeCell ref="W4:X4"/>
    <mergeCell ref="Y4:Z4"/>
    <mergeCell ref="AA4:AB4"/>
    <mergeCell ref="A1:A5"/>
    <mergeCell ref="B1:B5"/>
    <mergeCell ref="C1:C5"/>
    <mergeCell ref="D1:D5"/>
    <mergeCell ref="E1:E5"/>
    <mergeCell ref="F1:H4"/>
    <mergeCell ref="AC4:AD4"/>
    <mergeCell ref="AE4:AF4"/>
    <mergeCell ref="I4:J4"/>
    <mergeCell ref="K4:L4"/>
    <mergeCell ref="M4:N4"/>
    <mergeCell ref="O4:P4"/>
    <mergeCell ref="Q4:R4"/>
    <mergeCell ref="S4:T4"/>
    <mergeCell ref="I1:AF1"/>
    <mergeCell ref="I2:Z2"/>
    <mergeCell ref="AA2:AF3"/>
    <mergeCell ref="I3:N3"/>
    <mergeCell ref="O3:T3"/>
    <mergeCell ref="U3:Z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cp:lastPrinted>2025-07-14T02:46:19Z</cp:lastPrinted>
  <dcterms:created xsi:type="dcterms:W3CDTF">2025-07-10T01:05:32Z</dcterms:created>
  <dcterms:modified xsi:type="dcterms:W3CDTF">2025-07-14T02:46:39Z</dcterms:modified>
</cp:coreProperties>
</file>