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NFO 4/"/>
    </mc:Choice>
  </mc:AlternateContent>
  <xr:revisionPtr revIDLastSave="17" documentId="8_{9F2DB0DA-03BB-43E9-B89B-0FFC582F0EC8}" xr6:coauthVersionLast="47" xr6:coauthVersionMax="47" xr10:uidLastSave="{3C100D72-CCAA-4777-A790-94E17A11D55C}"/>
  <bookViews>
    <workbookView xWindow="-105" yWindow="0" windowWidth="14610" windowHeight="15585" xr2:uid="{269E010E-FAC4-4D6A-A016-C50C8FFE5032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D21" i="1"/>
  <c r="D22" i="1"/>
  <c r="D23" i="1"/>
  <c r="D24" i="1"/>
  <c r="D25" i="1"/>
  <c r="D26" i="1"/>
  <c r="D27" i="1"/>
  <c r="C20" i="1"/>
  <c r="C18" i="1"/>
  <c r="E18" i="1"/>
  <c r="C16" i="1"/>
  <c r="C14" i="1"/>
  <c r="C12" i="1"/>
  <c r="E12" i="1"/>
  <c r="C10" i="1"/>
  <c r="C8" i="1"/>
  <c r="C6" i="1"/>
  <c r="L28" i="1"/>
  <c r="L33" i="1" s="1"/>
  <c r="I28" i="1"/>
  <c r="G28" i="1"/>
  <c r="F28" i="1"/>
  <c r="K27" i="1"/>
  <c r="H27" i="1" s="1"/>
  <c r="E20" i="1"/>
  <c r="D20" i="1"/>
  <c r="K26" i="1"/>
  <c r="J26" i="1" s="1"/>
  <c r="E19" i="1"/>
  <c r="D19" i="1"/>
  <c r="K25" i="1"/>
  <c r="H25" i="1" s="1"/>
  <c r="J25" i="1"/>
  <c r="D18" i="1"/>
  <c r="K24" i="1"/>
  <c r="J24" i="1" s="1"/>
  <c r="E17" i="1"/>
  <c r="D17" i="1"/>
  <c r="K23" i="1"/>
  <c r="H23" i="1" s="1"/>
  <c r="E16" i="1"/>
  <c r="D16" i="1"/>
  <c r="K22" i="1"/>
  <c r="J22" i="1" s="1"/>
  <c r="E15" i="1"/>
  <c r="D15" i="1"/>
  <c r="K21" i="1"/>
  <c r="H21" i="1" s="1"/>
  <c r="E14" i="1"/>
  <c r="D14" i="1"/>
  <c r="K20" i="1"/>
  <c r="J20" i="1" s="1"/>
  <c r="E13" i="1"/>
  <c r="D13" i="1"/>
  <c r="K19" i="1"/>
  <c r="H19" i="1" s="1"/>
  <c r="J19" i="1"/>
  <c r="D12" i="1"/>
  <c r="K18" i="1"/>
  <c r="J18" i="1" s="1"/>
  <c r="E11" i="1"/>
  <c r="D11" i="1"/>
  <c r="K17" i="1"/>
  <c r="H17" i="1" s="1"/>
  <c r="J17" i="1"/>
  <c r="E10" i="1"/>
  <c r="D10" i="1"/>
  <c r="K16" i="1"/>
  <c r="J16" i="1" s="1"/>
  <c r="E9" i="1"/>
  <c r="D9" i="1"/>
  <c r="K15" i="1"/>
  <c r="H15" i="1" s="1"/>
  <c r="E8" i="1"/>
  <c r="D8" i="1"/>
  <c r="K14" i="1"/>
  <c r="J14" i="1" s="1"/>
  <c r="E7" i="1"/>
  <c r="D7" i="1"/>
  <c r="K13" i="1"/>
  <c r="H13" i="1" s="1"/>
  <c r="E6" i="1"/>
  <c r="D6" i="1"/>
  <c r="K12" i="1"/>
  <c r="J12" i="1" s="1"/>
  <c r="E5" i="1"/>
  <c r="D5" i="1"/>
  <c r="K11" i="1"/>
  <c r="H11" i="1" s="1"/>
  <c r="C4" i="1"/>
  <c r="D4" i="1"/>
  <c r="K10" i="1"/>
  <c r="J10" i="1" s="1"/>
  <c r="K9" i="1"/>
  <c r="H9" i="1" s="1"/>
  <c r="K8" i="1"/>
  <c r="J8" i="1" s="1"/>
  <c r="K7" i="1"/>
  <c r="H7" i="1" s="1"/>
  <c r="J7" i="1"/>
  <c r="K6" i="1"/>
  <c r="J6" i="1" s="1"/>
  <c r="K5" i="1"/>
  <c r="H5" i="1" s="1"/>
  <c r="K4" i="1"/>
  <c r="K28" i="1" s="1"/>
  <c r="J5" i="1" l="1"/>
  <c r="J27" i="1"/>
  <c r="J11" i="1"/>
  <c r="J15" i="1"/>
  <c r="J23" i="1"/>
  <c r="J28" i="1"/>
  <c r="J9" i="1"/>
  <c r="J13" i="1"/>
  <c r="J21" i="1"/>
  <c r="H28" i="1"/>
  <c r="K32" i="1"/>
  <c r="H4" i="1"/>
  <c r="H6" i="1"/>
  <c r="H8" i="1"/>
  <c r="H10" i="1"/>
  <c r="H12" i="1"/>
  <c r="H14" i="1"/>
  <c r="H16" i="1"/>
  <c r="H22" i="1"/>
  <c r="H24" i="1"/>
  <c r="H26" i="1"/>
  <c r="H18" i="1"/>
  <c r="H20" i="1"/>
  <c r="J4" i="1"/>
</calcChain>
</file>

<file path=xl/sharedStrings.xml><?xml version="1.0" encoding="utf-8"?>
<sst xmlns="http://schemas.openxmlformats.org/spreadsheetml/2006/main" count="32" uniqueCount="27">
  <si>
    <t>NO</t>
  </si>
  <si>
    <t>KECAMATAN</t>
  </si>
  <si>
    <t>PUSKESMAS DAN FASYANKES LAINNYA</t>
  </si>
  <si>
    <t>JUMLAH TERDUGA TUBERKULOSIS YANG MENDAPATKAN PELAYANAN SESUAI STANDAR</t>
  </si>
  <si>
    <t>JUMLAH SEMUA KASUS TUBERKULOSIS</t>
  </si>
  <si>
    <t>KASUS TUBERKULOSIS ANAK 0-14 TAHUN</t>
  </si>
  <si>
    <t>LAKI-LAKI</t>
  </si>
  <si>
    <t>PEREMPUAN</t>
  </si>
  <si>
    <t>LAKI-LAKI + PEREMPUAN</t>
  </si>
  <si>
    <t>JUMLAH</t>
  </si>
  <si>
    <t>%</t>
  </si>
  <si>
    <t>JUMLAH KAB</t>
  </si>
  <si>
    <t xml:space="preserve">JUMLAH TERDUGA TUBERKULOSIS </t>
  </si>
  <si>
    <t>% ORANG TERDUGA TUBERKULOSIS (TBC) MENDAPATKAN PELAYANAN TUBERKULOSIS SESUAI STANDAR</t>
  </si>
  <si>
    <t xml:space="preserve">PERKIRAAN INSIDEN TUBERKULOSIS (DALAM ABSOLUT) </t>
  </si>
  <si>
    <t>CAKUPAN PENEMUAN KASUS TUBERKULOSIS  (%)</t>
  </si>
  <si>
    <t>CAKUPAN PENEMUAN KASUS TUBERKULOSIS ANAK (%)</t>
  </si>
  <si>
    <t>KODE KECAMATAN</t>
  </si>
  <si>
    <t>KODE PUSKESMAS</t>
  </si>
  <si>
    <t>Donorojo</t>
  </si>
  <si>
    <t>Tulakan</t>
  </si>
  <si>
    <t>Ngadirojo</t>
  </si>
  <si>
    <t>Sudimoro</t>
  </si>
  <si>
    <t>Gemaharjo</t>
  </si>
  <si>
    <t>Bubakan</t>
  </si>
  <si>
    <t>Wonokarto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</si>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</sst>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37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3" fontId="1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.xlsx" TargetMode="External"/><Relationship Id="rId1" Type="http://schemas.openxmlformats.org/officeDocument/2006/relationships/externalLinkPath" Target="/13f78f0d122da0c8/Documents/KOMIFO/PROFILKES%20KAB%20PACITAN_2024%20(Update%2014%20Mei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>
        <row r="21">
          <cell r="E21">
            <v>42649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  <cell r="E25" t="str">
            <v>Tegalombo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1">
          <cell r="F11">
            <v>261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2">
          <cell r="H12">
            <v>1404</v>
          </cell>
        </row>
      </sheetData>
      <sheetData sheetId="52"/>
      <sheetData sheetId="53"/>
      <sheetData sheetId="54">
        <row r="11">
          <cell r="B11">
            <v>350101</v>
          </cell>
        </row>
      </sheetData>
      <sheetData sheetId="55">
        <row r="10">
          <cell r="B10">
            <v>350101</v>
          </cell>
        </row>
      </sheetData>
      <sheetData sheetId="56">
        <row r="11">
          <cell r="B11">
            <v>350101</v>
          </cell>
        </row>
      </sheetData>
      <sheetData sheetId="57">
        <row r="12">
          <cell r="B12">
            <v>350101</v>
          </cell>
        </row>
      </sheetData>
      <sheetData sheetId="58">
        <row r="11">
          <cell r="B11">
            <v>350101</v>
          </cell>
        </row>
      </sheetData>
      <sheetData sheetId="59">
        <row r="12">
          <cell r="B12">
            <v>350101</v>
          </cell>
        </row>
      </sheetData>
      <sheetData sheetId="60">
        <row r="10">
          <cell r="D10">
            <v>35010200001</v>
          </cell>
        </row>
        <row r="11">
          <cell r="D11">
            <v>35010200002</v>
          </cell>
        </row>
        <row r="12">
          <cell r="D12">
            <v>35010200003</v>
          </cell>
        </row>
        <row r="13">
          <cell r="D13">
            <v>35010200004</v>
          </cell>
        </row>
        <row r="14">
          <cell r="D14">
            <v>35010200005</v>
          </cell>
        </row>
        <row r="15">
          <cell r="D15">
            <v>35010200006</v>
          </cell>
        </row>
        <row r="16">
          <cell r="D16">
            <v>35010200007</v>
          </cell>
        </row>
        <row r="17">
          <cell r="D17">
            <v>35010200008</v>
          </cell>
        </row>
        <row r="18">
          <cell r="D18">
            <v>35010200009</v>
          </cell>
        </row>
        <row r="19">
          <cell r="D19">
            <v>35010200010</v>
          </cell>
        </row>
        <row r="20">
          <cell r="D20">
            <v>35010200011</v>
          </cell>
        </row>
        <row r="21">
          <cell r="D21">
            <v>35010200012</v>
          </cell>
        </row>
        <row r="22">
          <cell r="D22">
            <v>35010200013</v>
          </cell>
        </row>
        <row r="23">
          <cell r="D23">
            <v>35010200014</v>
          </cell>
        </row>
        <row r="24">
          <cell r="D24">
            <v>35010200015</v>
          </cell>
        </row>
        <row r="25">
          <cell r="D25">
            <v>35010200016</v>
          </cell>
        </row>
        <row r="26">
          <cell r="D26">
            <v>35010200017</v>
          </cell>
        </row>
        <row r="27">
          <cell r="D27">
            <v>35010200018</v>
          </cell>
        </row>
        <row r="28">
          <cell r="D28">
            <v>35010200019</v>
          </cell>
        </row>
        <row r="29">
          <cell r="D29">
            <v>35010200020</v>
          </cell>
        </row>
        <row r="30">
          <cell r="D30">
            <v>35010200021</v>
          </cell>
        </row>
        <row r="31">
          <cell r="D31">
            <v>35010200022</v>
          </cell>
        </row>
        <row r="32">
          <cell r="D32">
            <v>35010200023</v>
          </cell>
        </row>
        <row r="33">
          <cell r="D33">
            <v>35010200024</v>
          </cell>
        </row>
      </sheetData>
      <sheetData sheetId="61">
        <row r="12">
          <cell r="B12">
            <v>350101</v>
          </cell>
        </row>
      </sheetData>
      <sheetData sheetId="62">
        <row r="11">
          <cell r="B11">
            <v>350101</v>
          </cell>
        </row>
      </sheetData>
      <sheetData sheetId="63">
        <row r="12">
          <cell r="B12">
            <v>350101</v>
          </cell>
        </row>
      </sheetData>
      <sheetData sheetId="64"/>
      <sheetData sheetId="65">
        <row r="11">
          <cell r="B11">
            <v>350101</v>
          </cell>
        </row>
      </sheetData>
      <sheetData sheetId="66">
        <row r="12">
          <cell r="B12">
            <v>350101</v>
          </cell>
        </row>
      </sheetData>
      <sheetData sheetId="67">
        <row r="12">
          <cell r="B12">
            <v>350101</v>
          </cell>
        </row>
      </sheetData>
      <sheetData sheetId="68">
        <row r="12">
          <cell r="B12">
            <v>350101</v>
          </cell>
        </row>
      </sheetData>
      <sheetData sheetId="69">
        <row r="11">
          <cell r="D11">
            <v>35010200001</v>
          </cell>
        </row>
      </sheetData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6BD24-7EA7-4B2B-AA35-B7E8E8855B20}">
  <dimension ref="A1:L33"/>
  <sheetViews>
    <sheetView tabSelected="1" topLeftCell="D1" workbookViewId="0">
      <selection activeCell="L9" sqref="L9"/>
    </sheetView>
  </sheetViews>
  <sheetFormatPr defaultRowHeight="15" x14ac:dyDescent="0.25"/>
  <cols>
    <col min="2" max="2" width="12.7109375" customWidth="1"/>
    <col min="3" max="3" width="11.85546875" customWidth="1"/>
    <col min="4" max="4" width="13" customWidth="1"/>
    <col min="5" max="5" width="20.42578125" customWidth="1"/>
    <col min="6" max="6" width="23.85546875" customWidth="1"/>
    <col min="12" max="12" width="15.28515625" customWidth="1"/>
  </cols>
  <sheetData>
    <row r="1" spans="1:12" x14ac:dyDescent="0.25">
      <c r="A1" s="21" t="s">
        <v>0</v>
      </c>
      <c r="B1" s="22" t="s">
        <v>17</v>
      </c>
      <c r="C1" s="21" t="s">
        <v>1</v>
      </c>
      <c r="D1" s="22" t="s">
        <v>18</v>
      </c>
      <c r="E1" s="19" t="s">
        <v>2</v>
      </c>
      <c r="F1" s="19" t="s">
        <v>3</v>
      </c>
      <c r="G1" s="19" t="s">
        <v>4</v>
      </c>
      <c r="H1" s="20"/>
      <c r="I1" s="20"/>
      <c r="J1" s="20"/>
      <c r="K1" s="20"/>
      <c r="L1" s="19" t="s">
        <v>5</v>
      </c>
    </row>
    <row r="2" spans="1:12" x14ac:dyDescent="0.25">
      <c r="A2" s="20"/>
      <c r="B2" s="23"/>
      <c r="C2" s="20"/>
      <c r="D2" s="23"/>
      <c r="E2" s="20"/>
      <c r="F2" s="20"/>
      <c r="G2" s="21" t="s">
        <v>6</v>
      </c>
      <c r="H2" s="20"/>
      <c r="I2" s="21" t="s">
        <v>7</v>
      </c>
      <c r="J2" s="20"/>
      <c r="K2" s="19" t="s">
        <v>8</v>
      </c>
      <c r="L2" s="20"/>
    </row>
    <row r="3" spans="1:12" x14ac:dyDescent="0.25">
      <c r="A3" s="20"/>
      <c r="B3" s="24"/>
      <c r="C3" s="20"/>
      <c r="D3" s="24"/>
      <c r="E3" s="20"/>
      <c r="F3" s="20"/>
      <c r="G3" s="1" t="s">
        <v>9</v>
      </c>
      <c r="H3" s="1" t="s">
        <v>10</v>
      </c>
      <c r="I3" s="1" t="s">
        <v>9</v>
      </c>
      <c r="J3" s="1" t="s">
        <v>10</v>
      </c>
      <c r="K3" s="20"/>
      <c r="L3" s="20"/>
    </row>
    <row r="4" spans="1:12" x14ac:dyDescent="0.25">
      <c r="A4" s="2">
        <v>1</v>
      </c>
      <c r="B4" s="2">
        <v>350101</v>
      </c>
      <c r="C4" s="3" t="str">
        <f>'[1]9'!E9</f>
        <v>Donorojo</v>
      </c>
      <c r="D4" s="2">
        <f>'[1]55'!D10</f>
        <v>35010200001</v>
      </c>
      <c r="E4" s="3" t="s">
        <v>19</v>
      </c>
      <c r="F4" s="4">
        <v>143</v>
      </c>
      <c r="G4" s="4">
        <v>5</v>
      </c>
      <c r="H4" s="5">
        <f t="shared" ref="H4:H28" si="0">G4/K4*100</f>
        <v>41.666666666666671</v>
      </c>
      <c r="I4" s="4">
        <v>7</v>
      </c>
      <c r="J4" s="5">
        <f t="shared" ref="J4:J28" si="1">I4/K4*100</f>
        <v>58.333333333333336</v>
      </c>
      <c r="K4" s="4">
        <f t="shared" ref="K4:K27" si="2">SUM(G4,I4)</f>
        <v>12</v>
      </c>
      <c r="L4" s="4">
        <v>3</v>
      </c>
    </row>
    <row r="5" spans="1:12" x14ac:dyDescent="0.25">
      <c r="A5" s="2">
        <v>2</v>
      </c>
      <c r="C5" s="3"/>
      <c r="D5" s="2">
        <f>'[1]55'!D11</f>
        <v>35010200002</v>
      </c>
      <c r="E5" s="3" t="str">
        <f>'[1]9'!E10</f>
        <v>Kalak</v>
      </c>
      <c r="F5" s="4">
        <v>125</v>
      </c>
      <c r="G5" s="4">
        <v>7</v>
      </c>
      <c r="H5" s="5">
        <f t="shared" si="0"/>
        <v>100</v>
      </c>
      <c r="I5" s="4">
        <v>0</v>
      </c>
      <c r="J5" s="5">
        <f t="shared" si="1"/>
        <v>0</v>
      </c>
      <c r="K5" s="4">
        <f t="shared" si="2"/>
        <v>7</v>
      </c>
      <c r="L5" s="4">
        <v>1</v>
      </c>
    </row>
    <row r="6" spans="1:12" x14ac:dyDescent="0.25">
      <c r="A6" s="2">
        <v>3</v>
      </c>
      <c r="B6" s="2">
        <v>350102</v>
      </c>
      <c r="C6" s="3" t="str">
        <f>'[1]9'!C11</f>
        <v>Punung</v>
      </c>
      <c r="D6" s="2">
        <f>'[1]55'!D12</f>
        <v>35010200003</v>
      </c>
      <c r="E6" s="3" t="str">
        <f>'[1]9'!E11</f>
        <v>Punung</v>
      </c>
      <c r="F6" s="4">
        <v>144</v>
      </c>
      <c r="G6" s="4">
        <v>14</v>
      </c>
      <c r="H6" s="5">
        <f t="shared" si="0"/>
        <v>56.000000000000007</v>
      </c>
      <c r="I6" s="4">
        <v>11</v>
      </c>
      <c r="J6" s="5">
        <f t="shared" si="1"/>
        <v>44</v>
      </c>
      <c r="K6" s="4">
        <f t="shared" si="2"/>
        <v>25</v>
      </c>
      <c r="L6" s="4">
        <v>2</v>
      </c>
    </row>
    <row r="7" spans="1:12" x14ac:dyDescent="0.25">
      <c r="A7" s="2">
        <v>4</v>
      </c>
      <c r="C7" s="3"/>
      <c r="D7" s="2">
        <f>'[1]55'!D13</f>
        <v>35010200004</v>
      </c>
      <c r="E7" s="3" t="str">
        <f>'[1]9'!E12</f>
        <v>Gondosari</v>
      </c>
      <c r="F7" s="4">
        <v>128</v>
      </c>
      <c r="G7" s="4">
        <v>4</v>
      </c>
      <c r="H7" s="5">
        <f t="shared" si="0"/>
        <v>66.666666666666657</v>
      </c>
      <c r="I7" s="4">
        <v>2</v>
      </c>
      <c r="J7" s="5">
        <f t="shared" si="1"/>
        <v>33.333333333333329</v>
      </c>
      <c r="K7" s="4">
        <f t="shared" si="2"/>
        <v>6</v>
      </c>
      <c r="L7" s="4">
        <v>2</v>
      </c>
    </row>
    <row r="8" spans="1:12" x14ac:dyDescent="0.25">
      <c r="A8" s="2">
        <v>5</v>
      </c>
      <c r="B8" s="2">
        <v>350103</v>
      </c>
      <c r="C8" s="3" t="str">
        <f>'[1]9'!C13</f>
        <v>Pringkuku</v>
      </c>
      <c r="D8" s="2">
        <f>'[1]55'!D14</f>
        <v>35010200005</v>
      </c>
      <c r="E8" s="3" t="str">
        <f>'[1]9'!E13</f>
        <v>Pringkuku</v>
      </c>
      <c r="F8" s="4">
        <v>167</v>
      </c>
      <c r="G8" s="4">
        <v>5</v>
      </c>
      <c r="H8" s="5">
        <f t="shared" si="0"/>
        <v>55.555555555555557</v>
      </c>
      <c r="I8" s="4">
        <v>4</v>
      </c>
      <c r="J8" s="5">
        <f t="shared" si="1"/>
        <v>44.444444444444443</v>
      </c>
      <c r="K8" s="4">
        <f t="shared" si="2"/>
        <v>9</v>
      </c>
      <c r="L8" s="4">
        <v>1</v>
      </c>
    </row>
    <row r="9" spans="1:12" x14ac:dyDescent="0.25">
      <c r="A9" s="2">
        <v>6</v>
      </c>
      <c r="C9" s="3"/>
      <c r="D9" s="2">
        <f>'[1]55'!D15</f>
        <v>35010200006</v>
      </c>
      <c r="E9" s="3" t="str">
        <f>'[1]9'!E14</f>
        <v>Candi</v>
      </c>
      <c r="F9" s="4">
        <v>139</v>
      </c>
      <c r="G9" s="4">
        <v>5</v>
      </c>
      <c r="H9" s="5">
        <f t="shared" si="0"/>
        <v>71.428571428571431</v>
      </c>
      <c r="I9" s="4">
        <v>2</v>
      </c>
      <c r="J9" s="5">
        <f t="shared" si="1"/>
        <v>28.571428571428569</v>
      </c>
      <c r="K9" s="4">
        <f t="shared" si="2"/>
        <v>7</v>
      </c>
      <c r="L9" s="4">
        <v>0</v>
      </c>
    </row>
    <row r="10" spans="1:12" x14ac:dyDescent="0.25">
      <c r="A10" s="2">
        <v>7</v>
      </c>
      <c r="B10" s="2">
        <v>350104</v>
      </c>
      <c r="C10" s="3" t="str">
        <f>'[1]9'!C15</f>
        <v>Pacitan</v>
      </c>
      <c r="D10" s="2">
        <f>'[1]55'!D16</f>
        <v>35010200007</v>
      </c>
      <c r="E10" s="3" t="str">
        <f>'[1]9'!E15</f>
        <v>Pacitan</v>
      </c>
      <c r="F10" s="4">
        <v>254</v>
      </c>
      <c r="G10" s="4">
        <v>23</v>
      </c>
      <c r="H10" s="5">
        <f t="shared" si="0"/>
        <v>62.162162162162161</v>
      </c>
      <c r="I10" s="4">
        <v>14</v>
      </c>
      <c r="J10" s="5">
        <f t="shared" si="1"/>
        <v>37.837837837837839</v>
      </c>
      <c r="K10" s="4">
        <f t="shared" si="2"/>
        <v>37</v>
      </c>
      <c r="L10" s="4">
        <v>13</v>
      </c>
    </row>
    <row r="11" spans="1:12" x14ac:dyDescent="0.25">
      <c r="A11" s="2">
        <v>8</v>
      </c>
      <c r="C11" s="3"/>
      <c r="D11" s="2">
        <f>'[1]55'!D17</f>
        <v>35010200008</v>
      </c>
      <c r="E11" s="3" t="str">
        <f>'[1]9'!E16</f>
        <v>Tanjungsari</v>
      </c>
      <c r="F11" s="4">
        <v>366</v>
      </c>
      <c r="G11" s="4">
        <v>52</v>
      </c>
      <c r="H11" s="5">
        <f t="shared" si="0"/>
        <v>61.904761904761905</v>
      </c>
      <c r="I11" s="4">
        <v>32</v>
      </c>
      <c r="J11" s="5">
        <f t="shared" si="1"/>
        <v>38.095238095238095</v>
      </c>
      <c r="K11" s="4">
        <f t="shared" si="2"/>
        <v>84</v>
      </c>
      <c r="L11" s="4">
        <v>20</v>
      </c>
    </row>
    <row r="12" spans="1:12" x14ac:dyDescent="0.25">
      <c r="A12" s="2">
        <v>9</v>
      </c>
      <c r="B12" s="2">
        <v>350105</v>
      </c>
      <c r="C12" s="3" t="str">
        <f>'[1]9'!C17</f>
        <v>Kebonagung</v>
      </c>
      <c r="D12" s="2">
        <f>'[1]55'!D18</f>
        <v>35010200009</v>
      </c>
      <c r="E12" s="3" t="str">
        <f>'[1]9'!E17</f>
        <v>Kebonagung</v>
      </c>
      <c r="F12" s="4">
        <v>286</v>
      </c>
      <c r="G12" s="4">
        <v>14</v>
      </c>
      <c r="H12" s="5">
        <f t="shared" si="0"/>
        <v>48.275862068965516</v>
      </c>
      <c r="I12" s="4">
        <v>15</v>
      </c>
      <c r="J12" s="5">
        <f t="shared" si="1"/>
        <v>51.724137931034484</v>
      </c>
      <c r="K12" s="4">
        <f t="shared" si="2"/>
        <v>29</v>
      </c>
      <c r="L12" s="4">
        <v>14</v>
      </c>
    </row>
    <row r="13" spans="1:12" x14ac:dyDescent="0.25">
      <c r="A13" s="2">
        <v>10</v>
      </c>
      <c r="C13" s="3"/>
      <c r="D13" s="2">
        <f>'[1]55'!D19</f>
        <v>35010200010</v>
      </c>
      <c r="E13" s="3" t="str">
        <f>'[1]9'!E18</f>
        <v>Ketrowonojoyo</v>
      </c>
      <c r="F13" s="4">
        <v>200</v>
      </c>
      <c r="G13" s="4">
        <v>18</v>
      </c>
      <c r="H13" s="5">
        <f t="shared" si="0"/>
        <v>75</v>
      </c>
      <c r="I13" s="4">
        <v>6</v>
      </c>
      <c r="J13" s="5">
        <f t="shared" si="1"/>
        <v>25</v>
      </c>
      <c r="K13" s="4">
        <f t="shared" si="2"/>
        <v>24</v>
      </c>
      <c r="L13" s="4">
        <v>12</v>
      </c>
    </row>
    <row r="14" spans="1:12" x14ac:dyDescent="0.25">
      <c r="A14" s="2">
        <v>11</v>
      </c>
      <c r="B14" s="2">
        <v>350106</v>
      </c>
      <c r="C14" s="3" t="str">
        <f>'[1]9'!C19</f>
        <v>Arjosari</v>
      </c>
      <c r="D14" s="2">
        <f>'[1]55'!D20</f>
        <v>35010200011</v>
      </c>
      <c r="E14" s="3" t="str">
        <f>'[1]9'!E19</f>
        <v>Arjosari</v>
      </c>
      <c r="F14" s="4">
        <v>267</v>
      </c>
      <c r="G14" s="4">
        <v>11</v>
      </c>
      <c r="H14" s="5">
        <f t="shared" si="0"/>
        <v>42.307692307692307</v>
      </c>
      <c r="I14" s="4">
        <v>15</v>
      </c>
      <c r="J14" s="5">
        <f t="shared" si="1"/>
        <v>57.692307692307686</v>
      </c>
      <c r="K14" s="4">
        <f t="shared" si="2"/>
        <v>26</v>
      </c>
      <c r="L14" s="4">
        <v>5</v>
      </c>
    </row>
    <row r="15" spans="1:12" x14ac:dyDescent="0.25">
      <c r="A15" s="2">
        <v>12</v>
      </c>
      <c r="C15" s="3"/>
      <c r="D15" s="2">
        <f>'[1]55'!D21</f>
        <v>35010200012</v>
      </c>
      <c r="E15" s="3" t="str">
        <f>'[1]9'!E20</f>
        <v>Kedungbendo</v>
      </c>
      <c r="F15" s="4">
        <v>102</v>
      </c>
      <c r="G15" s="4">
        <v>3</v>
      </c>
      <c r="H15" s="5">
        <f t="shared" si="0"/>
        <v>42.857142857142854</v>
      </c>
      <c r="I15" s="4">
        <v>4</v>
      </c>
      <c r="J15" s="5">
        <f t="shared" si="1"/>
        <v>57.142857142857139</v>
      </c>
      <c r="K15" s="4">
        <f t="shared" si="2"/>
        <v>7</v>
      </c>
      <c r="L15" s="4">
        <v>0</v>
      </c>
    </row>
    <row r="16" spans="1:12" x14ac:dyDescent="0.25">
      <c r="A16" s="2">
        <v>13</v>
      </c>
      <c r="B16" s="2">
        <v>350107</v>
      </c>
      <c r="C16" s="3" t="str">
        <f>'[1]9'!C21</f>
        <v>Nawangan</v>
      </c>
      <c r="D16" s="2">
        <f>'[1]55'!D22</f>
        <v>35010200013</v>
      </c>
      <c r="E16" s="3" t="str">
        <f>'[1]9'!E21</f>
        <v>Nawangan</v>
      </c>
      <c r="F16" s="4">
        <v>249</v>
      </c>
      <c r="G16" s="4">
        <v>6</v>
      </c>
      <c r="H16" s="5">
        <f t="shared" si="0"/>
        <v>50</v>
      </c>
      <c r="I16" s="4">
        <v>6</v>
      </c>
      <c r="J16" s="5">
        <f t="shared" si="1"/>
        <v>50</v>
      </c>
      <c r="K16" s="4">
        <f t="shared" si="2"/>
        <v>12</v>
      </c>
      <c r="L16" s="4">
        <v>1</v>
      </c>
    </row>
    <row r="17" spans="1:12" x14ac:dyDescent="0.25">
      <c r="A17" s="2">
        <v>14</v>
      </c>
      <c r="B17" s="2"/>
      <c r="C17" s="3"/>
      <c r="D17" s="2">
        <f>'[1]55'!D23</f>
        <v>35010200014</v>
      </c>
      <c r="E17" s="3" t="str">
        <f>'[1]9'!E22</f>
        <v>Pakis Baru</v>
      </c>
      <c r="F17" s="4">
        <v>159</v>
      </c>
      <c r="G17" s="4">
        <v>4</v>
      </c>
      <c r="H17" s="5">
        <f t="shared" si="0"/>
        <v>66.666666666666657</v>
      </c>
      <c r="I17" s="4">
        <v>2</v>
      </c>
      <c r="J17" s="5">
        <f t="shared" si="1"/>
        <v>33.333333333333329</v>
      </c>
      <c r="K17" s="4">
        <f t="shared" si="2"/>
        <v>6</v>
      </c>
      <c r="L17" s="4">
        <v>3</v>
      </c>
    </row>
    <row r="18" spans="1:12" x14ac:dyDescent="0.25">
      <c r="A18" s="2">
        <v>15</v>
      </c>
      <c r="B18" s="2">
        <v>350108</v>
      </c>
      <c r="C18" s="3" t="str">
        <f>'[1]9'!C23</f>
        <v>Bandar</v>
      </c>
      <c r="D18" s="2">
        <f>'[1]55'!D24</f>
        <v>35010200015</v>
      </c>
      <c r="E18" s="3" t="str">
        <f>'[1]9'!E23</f>
        <v>Bandar</v>
      </c>
      <c r="F18" s="4">
        <v>156</v>
      </c>
      <c r="G18" s="4">
        <v>2</v>
      </c>
      <c r="H18" s="5">
        <f t="shared" si="0"/>
        <v>33.333333333333329</v>
      </c>
      <c r="I18" s="4">
        <v>4</v>
      </c>
      <c r="J18" s="5">
        <f t="shared" si="1"/>
        <v>66.666666666666657</v>
      </c>
      <c r="K18" s="4">
        <f t="shared" si="2"/>
        <v>6</v>
      </c>
      <c r="L18" s="4">
        <v>0</v>
      </c>
    </row>
    <row r="19" spans="1:12" x14ac:dyDescent="0.25">
      <c r="A19" s="2">
        <v>16</v>
      </c>
      <c r="B19" s="2"/>
      <c r="C19" s="3"/>
      <c r="D19" s="2">
        <f>'[1]55'!D25</f>
        <v>35010200016</v>
      </c>
      <c r="E19" s="3" t="str">
        <f>'[1]9'!E24</f>
        <v>Jeruk</v>
      </c>
      <c r="F19" s="4">
        <v>193</v>
      </c>
      <c r="G19" s="4">
        <v>5</v>
      </c>
      <c r="H19" s="5">
        <f t="shared" si="0"/>
        <v>35.714285714285715</v>
      </c>
      <c r="I19" s="4">
        <v>9</v>
      </c>
      <c r="J19" s="5">
        <f t="shared" si="1"/>
        <v>64.285714285714292</v>
      </c>
      <c r="K19" s="4">
        <f t="shared" si="2"/>
        <v>14</v>
      </c>
      <c r="L19" s="4">
        <v>6</v>
      </c>
    </row>
    <row r="20" spans="1:12" x14ac:dyDescent="0.25">
      <c r="A20" s="2">
        <v>17</v>
      </c>
      <c r="B20" s="2">
        <v>350109</v>
      </c>
      <c r="C20" s="3" t="str">
        <f>'[1]9'!C25</f>
        <v>Tegalombo</v>
      </c>
      <c r="D20" s="2">
        <f>'[1]55'!D26</f>
        <v>35010200017</v>
      </c>
      <c r="E20" s="3" t="str">
        <f>'[1]9'!E25</f>
        <v>Tegalombo</v>
      </c>
      <c r="F20" s="4">
        <v>289</v>
      </c>
      <c r="G20" s="4">
        <v>9</v>
      </c>
      <c r="H20" s="5">
        <f t="shared" si="0"/>
        <v>60</v>
      </c>
      <c r="I20" s="4">
        <v>6</v>
      </c>
      <c r="J20" s="5">
        <f t="shared" si="1"/>
        <v>40</v>
      </c>
      <c r="K20" s="4">
        <f t="shared" si="2"/>
        <v>15</v>
      </c>
      <c r="L20" s="4">
        <v>4</v>
      </c>
    </row>
    <row r="21" spans="1:12" x14ac:dyDescent="0.25">
      <c r="A21" s="2">
        <v>18</v>
      </c>
      <c r="B21" s="2"/>
      <c r="C21" s="3"/>
      <c r="D21" s="2">
        <f>'[1]55'!D27</f>
        <v>35010200018</v>
      </c>
      <c r="E21" s="16" t="s">
        <v>23</v>
      </c>
      <c r="F21" s="4">
        <v>148</v>
      </c>
      <c r="G21" s="4">
        <v>2</v>
      </c>
      <c r="H21" s="5">
        <f t="shared" si="0"/>
        <v>100</v>
      </c>
      <c r="I21" s="4">
        <v>0</v>
      </c>
      <c r="J21" s="5">
        <f t="shared" si="1"/>
        <v>0</v>
      </c>
      <c r="K21" s="4">
        <f t="shared" si="2"/>
        <v>2</v>
      </c>
      <c r="L21" s="4">
        <v>0</v>
      </c>
    </row>
    <row r="22" spans="1:12" x14ac:dyDescent="0.25">
      <c r="A22" s="2">
        <v>19</v>
      </c>
      <c r="B22" s="2">
        <v>350110</v>
      </c>
      <c r="C22" s="3" t="s">
        <v>20</v>
      </c>
      <c r="D22" s="2">
        <f>'[1]55'!D28</f>
        <v>35010200019</v>
      </c>
      <c r="E22" s="16" t="s">
        <v>20</v>
      </c>
      <c r="F22" s="4">
        <v>538</v>
      </c>
      <c r="G22" s="4">
        <v>22</v>
      </c>
      <c r="H22" s="5">
        <f t="shared" si="0"/>
        <v>57.894736842105267</v>
      </c>
      <c r="I22" s="4">
        <v>16</v>
      </c>
      <c r="J22" s="5">
        <f t="shared" si="1"/>
        <v>42.105263157894733</v>
      </c>
      <c r="K22" s="4">
        <f t="shared" si="2"/>
        <v>38</v>
      </c>
      <c r="L22" s="4">
        <v>14</v>
      </c>
    </row>
    <row r="23" spans="1:12" x14ac:dyDescent="0.25">
      <c r="A23" s="2">
        <v>20</v>
      </c>
      <c r="B23" s="2"/>
      <c r="C23" s="3"/>
      <c r="D23" s="2">
        <f>'[1]55'!D29</f>
        <v>35010200020</v>
      </c>
      <c r="E23" s="16" t="s">
        <v>24</v>
      </c>
      <c r="F23" s="4">
        <v>226</v>
      </c>
      <c r="G23" s="4">
        <v>9</v>
      </c>
      <c r="H23" s="5">
        <f t="shared" si="0"/>
        <v>50</v>
      </c>
      <c r="I23" s="4">
        <v>9</v>
      </c>
      <c r="J23" s="5">
        <f t="shared" si="1"/>
        <v>50</v>
      </c>
      <c r="K23" s="4">
        <f t="shared" si="2"/>
        <v>18</v>
      </c>
      <c r="L23" s="4">
        <v>5</v>
      </c>
    </row>
    <row r="24" spans="1:12" x14ac:dyDescent="0.25">
      <c r="A24" s="2">
        <v>21</v>
      </c>
      <c r="B24" s="2">
        <v>350111</v>
      </c>
      <c r="C24" s="3" t="s">
        <v>21</v>
      </c>
      <c r="D24" s="2">
        <f>'[1]55'!D30</f>
        <v>35010200021</v>
      </c>
      <c r="E24" s="16" t="s">
        <v>21</v>
      </c>
      <c r="F24" s="4">
        <v>300</v>
      </c>
      <c r="G24" s="4">
        <v>12</v>
      </c>
      <c r="H24" s="5">
        <f t="shared" si="0"/>
        <v>52.173913043478258</v>
      </c>
      <c r="I24" s="4">
        <v>11</v>
      </c>
      <c r="J24" s="5">
        <f t="shared" si="1"/>
        <v>47.826086956521742</v>
      </c>
      <c r="K24" s="4">
        <f t="shared" si="2"/>
        <v>23</v>
      </c>
      <c r="L24" s="4">
        <v>2</v>
      </c>
    </row>
    <row r="25" spans="1:12" x14ac:dyDescent="0.25">
      <c r="A25" s="2">
        <v>22</v>
      </c>
      <c r="B25" s="2"/>
      <c r="C25" s="3"/>
      <c r="D25" s="2">
        <f>'[1]55'!D31</f>
        <v>35010200022</v>
      </c>
      <c r="E25" s="16" t="s">
        <v>25</v>
      </c>
      <c r="F25" s="4">
        <v>175</v>
      </c>
      <c r="G25" s="4">
        <v>7</v>
      </c>
      <c r="H25" s="5">
        <f t="shared" si="0"/>
        <v>41.17647058823529</v>
      </c>
      <c r="I25" s="4">
        <v>10</v>
      </c>
      <c r="J25" s="5">
        <f t="shared" si="1"/>
        <v>58.82352941176471</v>
      </c>
      <c r="K25" s="4">
        <f t="shared" si="2"/>
        <v>17</v>
      </c>
      <c r="L25" s="4">
        <v>11</v>
      </c>
    </row>
    <row r="26" spans="1:12" x14ac:dyDescent="0.25">
      <c r="A26" s="2">
        <v>23</v>
      </c>
      <c r="B26" s="2">
        <v>350112</v>
      </c>
      <c r="C26" s="3" t="s">
        <v>22</v>
      </c>
      <c r="D26" s="2">
        <f>'[1]55'!D32</f>
        <v>35010200023</v>
      </c>
      <c r="E26" s="16" t="s">
        <v>22</v>
      </c>
      <c r="F26" s="4">
        <v>181</v>
      </c>
      <c r="G26" s="4">
        <v>2</v>
      </c>
      <c r="H26" s="5">
        <f t="shared" si="0"/>
        <v>25</v>
      </c>
      <c r="I26" s="4">
        <v>6</v>
      </c>
      <c r="J26" s="5">
        <f t="shared" si="1"/>
        <v>75</v>
      </c>
      <c r="K26" s="4">
        <f t="shared" si="2"/>
        <v>8</v>
      </c>
      <c r="L26" s="4">
        <v>1</v>
      </c>
    </row>
    <row r="27" spans="1:12" x14ac:dyDescent="0.25">
      <c r="A27" s="2">
        <v>24</v>
      </c>
      <c r="B27" s="2"/>
      <c r="C27" s="3"/>
      <c r="D27" s="2">
        <f>'[1]55'!D33</f>
        <v>35010200024</v>
      </c>
      <c r="E27" s="16" t="s">
        <v>26</v>
      </c>
      <c r="F27" s="4">
        <v>142</v>
      </c>
      <c r="G27" s="4">
        <v>4</v>
      </c>
      <c r="H27" s="5">
        <f t="shared" si="0"/>
        <v>44.444444444444443</v>
      </c>
      <c r="I27" s="4">
        <v>5</v>
      </c>
      <c r="J27" s="5">
        <f t="shared" si="1"/>
        <v>55.555555555555557</v>
      </c>
      <c r="K27" s="4">
        <f t="shared" si="2"/>
        <v>9</v>
      </c>
      <c r="L27" s="4">
        <v>1</v>
      </c>
    </row>
    <row r="28" spans="1:12" x14ac:dyDescent="0.25">
      <c r="A28" s="17" t="s">
        <v>11</v>
      </c>
      <c r="B28" s="17"/>
      <c r="C28" s="17"/>
      <c r="D28" s="17"/>
      <c r="E28" s="17"/>
      <c r="F28" s="6">
        <f t="shared" ref="F28:G28" si="3">SUM(F4:F27)</f>
        <v>5077</v>
      </c>
      <c r="G28" s="6">
        <f t="shared" si="3"/>
        <v>245</v>
      </c>
      <c r="H28" s="7">
        <f t="shared" si="0"/>
        <v>55.555555555555557</v>
      </c>
      <c r="I28" s="6">
        <f>SUM(I4:I27)</f>
        <v>196</v>
      </c>
      <c r="J28" s="7">
        <f t="shared" si="1"/>
        <v>44.444444444444443</v>
      </c>
      <c r="K28" s="6">
        <f t="shared" ref="K28:L28" si="4">SUM(K4:K27)</f>
        <v>441</v>
      </c>
      <c r="L28" s="6">
        <f t="shared" si="4"/>
        <v>121</v>
      </c>
    </row>
    <row r="29" spans="1:12" x14ac:dyDescent="0.25">
      <c r="A29" s="17" t="s">
        <v>12</v>
      </c>
      <c r="B29" s="17"/>
      <c r="C29" s="17"/>
      <c r="D29" s="17"/>
      <c r="E29" s="17"/>
      <c r="F29" s="6">
        <v>5077</v>
      </c>
      <c r="G29" s="8">
        <v>0</v>
      </c>
      <c r="H29" s="9">
        <v>0</v>
      </c>
      <c r="I29" s="8">
        <v>0</v>
      </c>
      <c r="J29" s="9">
        <v>0</v>
      </c>
      <c r="K29" s="8">
        <v>0</v>
      </c>
      <c r="L29" s="8">
        <v>0</v>
      </c>
    </row>
    <row r="30" spans="1:12" x14ac:dyDescent="0.25">
      <c r="A30" s="17" t="s">
        <v>13</v>
      </c>
      <c r="B30" s="17"/>
      <c r="C30" s="17"/>
      <c r="D30" s="17"/>
      <c r="E30" s="17"/>
      <c r="F30" s="17"/>
      <c r="G30" s="17"/>
      <c r="H30" s="17"/>
      <c r="I30" s="10">
        <f>F28/F29*100</f>
        <v>100</v>
      </c>
      <c r="J30" s="11">
        <v>0</v>
      </c>
      <c r="K30" s="12">
        <v>0</v>
      </c>
      <c r="L30" s="12">
        <v>0</v>
      </c>
    </row>
    <row r="31" spans="1:12" x14ac:dyDescent="0.25">
      <c r="A31" s="18" t="s">
        <v>14</v>
      </c>
      <c r="B31" s="18"/>
      <c r="C31" s="18"/>
      <c r="D31" s="18"/>
      <c r="E31" s="18"/>
      <c r="F31" s="18"/>
      <c r="G31" s="18"/>
      <c r="H31" s="18"/>
      <c r="I31" s="18"/>
      <c r="J31" s="18"/>
      <c r="K31" s="13">
        <v>899</v>
      </c>
      <c r="L31" s="14">
        <v>0</v>
      </c>
    </row>
    <row r="32" spans="1:12" x14ac:dyDescent="0.25">
      <c r="A32" s="17" t="s">
        <v>15</v>
      </c>
      <c r="B32" s="17"/>
      <c r="C32" s="17"/>
      <c r="D32" s="17"/>
      <c r="E32" s="17"/>
      <c r="F32" s="17"/>
      <c r="G32" s="17"/>
      <c r="H32" s="17"/>
      <c r="I32" s="17"/>
      <c r="J32" s="17"/>
      <c r="K32" s="15">
        <f>K28/K31*100</f>
        <v>49.05450500556173</v>
      </c>
      <c r="L32" s="14">
        <v>0</v>
      </c>
    </row>
    <row r="33" spans="1:12" x14ac:dyDescent="0.25">
      <c r="A33" s="17" t="s">
        <v>16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5">
        <f>L28/(12%*K31)*100</f>
        <v>112.16166110493143</v>
      </c>
    </row>
  </sheetData>
  <mergeCells count="17">
    <mergeCell ref="F1:F3"/>
    <mergeCell ref="A28:E28"/>
    <mergeCell ref="A1:A3"/>
    <mergeCell ref="B1:B3"/>
    <mergeCell ref="C1:C3"/>
    <mergeCell ref="D1:D3"/>
    <mergeCell ref="E1:E3"/>
    <mergeCell ref="G1:K1"/>
    <mergeCell ref="L1:L3"/>
    <mergeCell ref="G2:H2"/>
    <mergeCell ref="I2:J2"/>
    <mergeCell ref="K2:K3"/>
    <mergeCell ref="A29:E29"/>
    <mergeCell ref="A30:H30"/>
    <mergeCell ref="A31:J31"/>
    <mergeCell ref="A32:J32"/>
    <mergeCell ref="A33:K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2025-07-10T04:25:35Z</dcterms:created>
  <dcterms:modified xsi:type="dcterms:W3CDTF">2025-07-14T04:15:43Z</dcterms:modified>
</cp:coreProperties>
</file>