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4" documentId="8_{AB981ED8-B754-4E56-B407-2295D30FDD38}" xr6:coauthVersionLast="47" xr6:coauthVersionMax="47" xr10:uidLastSave="{7B2B8C3D-A048-49B3-92F5-95026F774C00}"/>
  <bookViews>
    <workbookView xWindow="-105" yWindow="0" windowWidth="14610" windowHeight="15585" xr2:uid="{048CDEF7-3826-4774-B01B-C997F521069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Q29" i="1"/>
  <c r="R29" i="1" s="1"/>
  <c r="O29" i="1"/>
  <c r="P29" i="1" s="1"/>
  <c r="K29" i="1"/>
  <c r="I29" i="1"/>
  <c r="G29" i="1"/>
  <c r="F29" i="1"/>
  <c r="H29" i="1" s="1"/>
  <c r="S28" i="1"/>
  <c r="T28" i="1" s="1"/>
  <c r="R28" i="1"/>
  <c r="P28" i="1"/>
  <c r="M28" i="1"/>
  <c r="L28" i="1"/>
  <c r="J28" i="1"/>
  <c r="H28" i="1"/>
  <c r="N28" i="1" s="1"/>
  <c r="E22" i="1"/>
  <c r="D22" i="1"/>
  <c r="S27" i="1"/>
  <c r="R27" i="1"/>
  <c r="P27" i="1"/>
  <c r="M27" i="1"/>
  <c r="L27" i="1"/>
  <c r="J27" i="1"/>
  <c r="H27" i="1"/>
  <c r="E21" i="1"/>
  <c r="D21" i="1"/>
  <c r="C21" i="1"/>
  <c r="B21" i="1"/>
  <c r="S26" i="1"/>
  <c r="R26" i="1"/>
  <c r="P26" i="1"/>
  <c r="M26" i="1"/>
  <c r="T26" i="1" s="1"/>
  <c r="L26" i="1"/>
  <c r="J26" i="1"/>
  <c r="H26" i="1"/>
  <c r="N26" i="1" s="1"/>
  <c r="E20" i="1"/>
  <c r="D20" i="1"/>
  <c r="S25" i="1"/>
  <c r="T25" i="1" s="1"/>
  <c r="R25" i="1"/>
  <c r="P25" i="1"/>
  <c r="M25" i="1"/>
  <c r="L25" i="1"/>
  <c r="J25" i="1"/>
  <c r="H25" i="1"/>
  <c r="E19" i="1"/>
  <c r="D19" i="1"/>
  <c r="C19" i="1"/>
  <c r="B19" i="1"/>
  <c r="S24" i="1"/>
  <c r="T24" i="1" s="1"/>
  <c r="R24" i="1"/>
  <c r="P24" i="1"/>
  <c r="M24" i="1"/>
  <c r="L24" i="1"/>
  <c r="J24" i="1"/>
  <c r="H24" i="1"/>
  <c r="N24" i="1" s="1"/>
  <c r="E18" i="1"/>
  <c r="D18" i="1"/>
  <c r="S23" i="1"/>
  <c r="R23" i="1"/>
  <c r="P23" i="1"/>
  <c r="M23" i="1"/>
  <c r="N23" i="1" s="1"/>
  <c r="L23" i="1"/>
  <c r="J23" i="1"/>
  <c r="H23" i="1"/>
  <c r="E17" i="1"/>
  <c r="D17" i="1"/>
  <c r="C17" i="1"/>
  <c r="B17" i="1"/>
  <c r="S22" i="1"/>
  <c r="R22" i="1"/>
  <c r="P22" i="1"/>
  <c r="M22" i="1"/>
  <c r="T22" i="1" s="1"/>
  <c r="L22" i="1"/>
  <c r="J22" i="1"/>
  <c r="H22" i="1"/>
  <c r="E16" i="1"/>
  <c r="D16" i="1"/>
  <c r="S21" i="1"/>
  <c r="T21" i="1" s="1"/>
  <c r="R21" i="1"/>
  <c r="P21" i="1"/>
  <c r="M21" i="1"/>
  <c r="L21" i="1"/>
  <c r="J21" i="1"/>
  <c r="H21" i="1"/>
  <c r="E15" i="1"/>
  <c r="D15" i="1"/>
  <c r="C15" i="1"/>
  <c r="B15" i="1"/>
  <c r="S20" i="1"/>
  <c r="T20" i="1" s="1"/>
  <c r="R20" i="1"/>
  <c r="P20" i="1"/>
  <c r="M20" i="1"/>
  <c r="L20" i="1"/>
  <c r="J20" i="1"/>
  <c r="H20" i="1"/>
  <c r="N20" i="1" s="1"/>
  <c r="E14" i="1"/>
  <c r="D14" i="1"/>
  <c r="S19" i="1"/>
  <c r="R19" i="1"/>
  <c r="P19" i="1"/>
  <c r="M19" i="1"/>
  <c r="L19" i="1"/>
  <c r="J19" i="1"/>
  <c r="H19" i="1"/>
  <c r="E13" i="1"/>
  <c r="D13" i="1"/>
  <c r="C13" i="1"/>
  <c r="B13" i="1"/>
  <c r="S18" i="1"/>
  <c r="R18" i="1"/>
  <c r="P18" i="1"/>
  <c r="M18" i="1"/>
  <c r="T18" i="1" s="1"/>
  <c r="L18" i="1"/>
  <c r="J18" i="1"/>
  <c r="H18" i="1"/>
  <c r="E12" i="1"/>
  <c r="D12" i="1"/>
  <c r="S17" i="1"/>
  <c r="T17" i="1" s="1"/>
  <c r="R17" i="1"/>
  <c r="P17" i="1"/>
  <c r="M17" i="1"/>
  <c r="L17" i="1"/>
  <c r="J17" i="1"/>
  <c r="H17" i="1"/>
  <c r="E11" i="1"/>
  <c r="D11" i="1"/>
  <c r="C11" i="1"/>
  <c r="B11" i="1"/>
  <c r="S16" i="1"/>
  <c r="T16" i="1" s="1"/>
  <c r="R16" i="1"/>
  <c r="P16" i="1"/>
  <c r="M16" i="1"/>
  <c r="L16" i="1"/>
  <c r="J16" i="1"/>
  <c r="H16" i="1"/>
  <c r="N16" i="1" s="1"/>
  <c r="E10" i="1"/>
  <c r="D10" i="1"/>
  <c r="S15" i="1"/>
  <c r="R15" i="1"/>
  <c r="P15" i="1"/>
  <c r="M15" i="1"/>
  <c r="N15" i="1" s="1"/>
  <c r="L15" i="1"/>
  <c r="J15" i="1"/>
  <c r="H15" i="1"/>
  <c r="E9" i="1"/>
  <c r="D9" i="1"/>
  <c r="C9" i="1"/>
  <c r="B9" i="1"/>
  <c r="S14" i="1"/>
  <c r="R14" i="1"/>
  <c r="P14" i="1"/>
  <c r="M14" i="1"/>
  <c r="T14" i="1" s="1"/>
  <c r="L14" i="1"/>
  <c r="J14" i="1"/>
  <c r="H14" i="1"/>
  <c r="E8" i="1"/>
  <c r="D8" i="1"/>
  <c r="S13" i="1"/>
  <c r="T13" i="1" s="1"/>
  <c r="R13" i="1"/>
  <c r="P13" i="1"/>
  <c r="M13" i="1"/>
  <c r="L13" i="1"/>
  <c r="J13" i="1"/>
  <c r="H13" i="1"/>
  <c r="E7" i="1"/>
  <c r="D7" i="1"/>
  <c r="C7" i="1"/>
  <c r="B7" i="1"/>
  <c r="S12" i="1"/>
  <c r="T12" i="1" s="1"/>
  <c r="R12" i="1"/>
  <c r="P12" i="1"/>
  <c r="M12" i="1"/>
  <c r="L12" i="1"/>
  <c r="J12" i="1"/>
  <c r="H12" i="1"/>
  <c r="N12" i="1" s="1"/>
  <c r="E6" i="1"/>
  <c r="D6" i="1"/>
  <c r="S11" i="1"/>
  <c r="R11" i="1"/>
  <c r="P11" i="1"/>
  <c r="M11" i="1"/>
  <c r="N11" i="1" s="1"/>
  <c r="L11" i="1"/>
  <c r="J11" i="1"/>
  <c r="H11" i="1"/>
  <c r="E5" i="1"/>
  <c r="D5" i="1"/>
  <c r="C5" i="1"/>
  <c r="B5" i="1"/>
  <c r="S10" i="1"/>
  <c r="R10" i="1"/>
  <c r="P10" i="1"/>
  <c r="M10" i="1"/>
  <c r="T10" i="1" s="1"/>
  <c r="L10" i="1"/>
  <c r="J10" i="1"/>
  <c r="H10" i="1"/>
  <c r="S9" i="1"/>
  <c r="T9" i="1" s="1"/>
  <c r="R9" i="1"/>
  <c r="P9" i="1"/>
  <c r="M9" i="1"/>
  <c r="L9" i="1"/>
  <c r="J9" i="1"/>
  <c r="H9" i="1"/>
  <c r="S8" i="1"/>
  <c r="T8" i="1" s="1"/>
  <c r="R8" i="1"/>
  <c r="P8" i="1"/>
  <c r="M8" i="1"/>
  <c r="L8" i="1"/>
  <c r="J8" i="1"/>
  <c r="H8" i="1"/>
  <c r="N8" i="1" s="1"/>
  <c r="S7" i="1"/>
  <c r="R7" i="1"/>
  <c r="P7" i="1"/>
  <c r="M7" i="1"/>
  <c r="N7" i="1" s="1"/>
  <c r="L7" i="1"/>
  <c r="J7" i="1"/>
  <c r="H7" i="1"/>
  <c r="S6" i="1"/>
  <c r="R6" i="1"/>
  <c r="P6" i="1"/>
  <c r="M6" i="1"/>
  <c r="T6" i="1" s="1"/>
  <c r="L6" i="1"/>
  <c r="J6" i="1"/>
  <c r="H6" i="1"/>
  <c r="S5" i="1"/>
  <c r="S29" i="1" s="1"/>
  <c r="R5" i="1"/>
  <c r="P5" i="1"/>
  <c r="M5" i="1"/>
  <c r="L5" i="1"/>
  <c r="J5" i="1"/>
  <c r="H5" i="1"/>
  <c r="N5" i="1" l="1"/>
  <c r="N6" i="1"/>
  <c r="T11" i="1"/>
  <c r="N14" i="1"/>
  <c r="N17" i="1"/>
  <c r="T19" i="1"/>
  <c r="N22" i="1"/>
  <c r="N25" i="1"/>
  <c r="T27" i="1"/>
  <c r="N19" i="1"/>
  <c r="N27" i="1"/>
  <c r="J29" i="1"/>
  <c r="T7" i="1"/>
  <c r="N9" i="1"/>
  <c r="N10" i="1"/>
  <c r="N13" i="1"/>
  <c r="T15" i="1"/>
  <c r="N18" i="1"/>
  <c r="N21" i="1"/>
  <c r="T23" i="1"/>
  <c r="L29" i="1"/>
  <c r="M29" i="1"/>
  <c r="N29" i="1" s="1"/>
  <c r="T5" i="1"/>
  <c r="T29" i="1" l="1"/>
</calcChain>
</file>

<file path=xl/sharedStrings.xml><?xml version="1.0" encoding="utf-8"?>
<sst xmlns="http://schemas.openxmlformats.org/spreadsheetml/2006/main" count="40" uniqueCount="20">
  <si>
    <t>NO</t>
  </si>
  <si>
    <t>KECAMATAN</t>
  </si>
  <si>
    <t>PUSKESMAS</t>
  </si>
  <si>
    <t>PENDUDUK USIA 15-59 TAHUN</t>
  </si>
  <si>
    <t>JUMLAH</t>
  </si>
  <si>
    <t>MENDAPAT PELAYANAN SKRINING KESEHATAN SESUAI STANDAR</t>
  </si>
  <si>
    <t>BERISIKO</t>
  </si>
  <si>
    <t>LAKI-LAKI</t>
  </si>
  <si>
    <t>PEREMPUAN</t>
  </si>
  <si>
    <t>LAKI-LAKI + PEREMPUAN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</si>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</sst>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1">
          <cell r="E21">
            <v>42649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F11">
            <v>261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H12">
            <v>1404</v>
          </cell>
        </row>
      </sheetData>
      <sheetData sheetId="52"/>
      <sheetData sheetId="53"/>
      <sheetData sheetId="54">
        <row r="11">
          <cell r="B11">
            <v>350101</v>
          </cell>
        </row>
      </sheetData>
      <sheetData sheetId="55">
        <row r="10">
          <cell r="B10">
            <v>350101</v>
          </cell>
        </row>
      </sheetData>
      <sheetData sheetId="56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57">
        <row r="12">
          <cell r="B12">
            <v>350101</v>
          </cell>
        </row>
      </sheetData>
      <sheetData sheetId="58">
        <row r="11">
          <cell r="B11">
            <v>350101</v>
          </cell>
        </row>
      </sheetData>
      <sheetData sheetId="59">
        <row r="12">
          <cell r="B12">
            <v>350101</v>
          </cell>
        </row>
      </sheetData>
      <sheetData sheetId="60">
        <row r="10">
          <cell r="D10">
            <v>35010200001</v>
          </cell>
        </row>
      </sheetData>
      <sheetData sheetId="61">
        <row r="12">
          <cell r="B12">
            <v>350101</v>
          </cell>
        </row>
      </sheetData>
      <sheetData sheetId="62">
        <row r="11">
          <cell r="B11">
            <v>350101</v>
          </cell>
        </row>
      </sheetData>
      <sheetData sheetId="63">
        <row r="12">
          <cell r="B12">
            <v>350101</v>
          </cell>
        </row>
      </sheetData>
      <sheetData sheetId="64"/>
      <sheetData sheetId="65">
        <row r="11">
          <cell r="B11">
            <v>350101</v>
          </cell>
        </row>
      </sheetData>
      <sheetData sheetId="66">
        <row r="12">
          <cell r="B12">
            <v>350101</v>
          </cell>
        </row>
      </sheetData>
      <sheetData sheetId="67">
        <row r="12">
          <cell r="B12">
            <v>350101</v>
          </cell>
        </row>
      </sheetData>
      <sheetData sheetId="68">
        <row r="12">
          <cell r="B12">
            <v>350101</v>
          </cell>
        </row>
      </sheetData>
      <sheetData sheetId="69">
        <row r="11">
          <cell r="D11">
            <v>35010200001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C7C7-7E3D-48CB-8C68-2AAE5F62FF81}">
  <dimension ref="A1:T29"/>
  <sheetViews>
    <sheetView tabSelected="1" workbookViewId="0">
      <selection activeCell="Z1" sqref="Z1"/>
    </sheetView>
  </sheetViews>
  <sheetFormatPr defaultRowHeight="15" x14ac:dyDescent="0.25"/>
  <cols>
    <col min="2" max="2" width="14.140625" customWidth="1"/>
    <col min="3" max="3" width="11.7109375" customWidth="1"/>
    <col min="4" max="4" width="15.85546875" customWidth="1"/>
    <col min="5" max="5" width="14.140625" customWidth="1"/>
    <col min="7" max="7" width="11.28515625" customWidth="1"/>
    <col min="8" max="8" width="12.140625" customWidth="1"/>
  </cols>
  <sheetData>
    <row r="1" spans="1:20" x14ac:dyDescent="0.25">
      <c r="A1" s="12" t="s">
        <v>0</v>
      </c>
      <c r="B1" s="15" t="s">
        <v>12</v>
      </c>
      <c r="C1" s="12" t="s">
        <v>1</v>
      </c>
      <c r="D1" s="15" t="s">
        <v>13</v>
      </c>
      <c r="E1" s="12" t="s">
        <v>2</v>
      </c>
      <c r="F1" s="12" t="s">
        <v>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5">
      <c r="A2" s="13"/>
      <c r="B2" s="15"/>
      <c r="C2" s="13"/>
      <c r="D2" s="15"/>
      <c r="E2" s="13"/>
      <c r="F2" s="12" t="s">
        <v>4</v>
      </c>
      <c r="G2" s="13"/>
      <c r="H2" s="13"/>
      <c r="I2" s="12" t="s">
        <v>5</v>
      </c>
      <c r="J2" s="13"/>
      <c r="K2" s="13"/>
      <c r="L2" s="13"/>
      <c r="M2" s="13"/>
      <c r="N2" s="13"/>
      <c r="O2" s="12" t="s">
        <v>6</v>
      </c>
      <c r="P2" s="13"/>
      <c r="Q2" s="13"/>
      <c r="R2" s="13"/>
      <c r="S2" s="13"/>
      <c r="T2" s="13"/>
    </row>
    <row r="3" spans="1:20" ht="36.75" customHeight="1" x14ac:dyDescent="0.25">
      <c r="A3" s="13"/>
      <c r="B3" s="15"/>
      <c r="C3" s="13"/>
      <c r="D3" s="15"/>
      <c r="E3" s="13"/>
      <c r="F3" s="13"/>
      <c r="G3" s="13"/>
      <c r="H3" s="13"/>
      <c r="I3" s="12" t="s">
        <v>7</v>
      </c>
      <c r="J3" s="13"/>
      <c r="K3" s="12" t="s">
        <v>8</v>
      </c>
      <c r="L3" s="13"/>
      <c r="M3" s="12" t="s">
        <v>9</v>
      </c>
      <c r="N3" s="13"/>
      <c r="O3" s="12" t="s">
        <v>7</v>
      </c>
      <c r="P3" s="13"/>
      <c r="Q3" s="12" t="s">
        <v>8</v>
      </c>
      <c r="R3" s="13"/>
      <c r="S3" s="12" t="s">
        <v>9</v>
      </c>
      <c r="T3" s="13"/>
    </row>
    <row r="4" spans="1:20" ht="24" x14ac:dyDescent="0.25">
      <c r="A4" s="13"/>
      <c r="B4" s="15"/>
      <c r="C4" s="13"/>
      <c r="D4" s="15"/>
      <c r="E4" s="13"/>
      <c r="F4" s="1" t="s">
        <v>7</v>
      </c>
      <c r="G4" s="1" t="s">
        <v>8</v>
      </c>
      <c r="H4" s="1" t="s">
        <v>9</v>
      </c>
      <c r="I4" s="1" t="s">
        <v>4</v>
      </c>
      <c r="J4" s="1" t="s">
        <v>10</v>
      </c>
      <c r="K4" s="1" t="s">
        <v>4</v>
      </c>
      <c r="L4" s="1" t="s">
        <v>10</v>
      </c>
      <c r="M4" s="1" t="s">
        <v>4</v>
      </c>
      <c r="N4" s="1" t="s">
        <v>10</v>
      </c>
      <c r="O4" s="1" t="s">
        <v>4</v>
      </c>
      <c r="P4" s="1" t="s">
        <v>10</v>
      </c>
      <c r="Q4" s="1" t="s">
        <v>4</v>
      </c>
      <c r="R4" s="1" t="s">
        <v>10</v>
      </c>
      <c r="S4" s="1" t="s">
        <v>4</v>
      </c>
      <c r="T4" s="1" t="s">
        <v>10</v>
      </c>
    </row>
    <row r="5" spans="1:20" x14ac:dyDescent="0.25">
      <c r="A5" s="2">
        <v>1</v>
      </c>
      <c r="B5" s="2">
        <f>'[1]51'!B11</f>
        <v>350101</v>
      </c>
      <c r="C5" s="3" t="str">
        <f>'[1]9'!C9</f>
        <v>Donorojo</v>
      </c>
      <c r="D5" s="2">
        <f>'[1]51'!D11</f>
        <v>35010200001</v>
      </c>
      <c r="E5" s="3" t="str">
        <f>'[1]9'!E9</f>
        <v>Donorojo</v>
      </c>
      <c r="F5" s="4">
        <v>7182</v>
      </c>
      <c r="G5" s="4">
        <v>7056</v>
      </c>
      <c r="H5" s="5">
        <f t="shared" ref="H5:H29" si="0">SUM(F5:G5)</f>
        <v>14238</v>
      </c>
      <c r="I5" s="6">
        <v>5323</v>
      </c>
      <c r="J5" s="7">
        <f t="shared" ref="J5:J29" si="1">I5/F5*100</f>
        <v>74.115845168476753</v>
      </c>
      <c r="K5" s="6">
        <v>7180</v>
      </c>
      <c r="L5" s="7">
        <f t="shared" ref="L5:L29" si="2">K5/G5*100</f>
        <v>101.75736961451247</v>
      </c>
      <c r="M5" s="5">
        <f t="shared" ref="M5:M29" si="3">SUM(I5,K5)</f>
        <v>12503</v>
      </c>
      <c r="N5" s="7">
        <f t="shared" ref="N5:N29" si="4">M5/H5*100</f>
        <v>87.81429976120242</v>
      </c>
      <c r="O5" s="6">
        <v>568</v>
      </c>
      <c r="P5" s="7">
        <f t="shared" ref="P5:P29" si="5">O5/I5*100</f>
        <v>10.670674431711442</v>
      </c>
      <c r="Q5" s="6">
        <v>1139</v>
      </c>
      <c r="R5" s="7">
        <f t="shared" ref="R5:R29" si="6">Q5/K5*100</f>
        <v>15.863509749303621</v>
      </c>
      <c r="S5" s="5">
        <f t="shared" ref="S5:S28" si="7">SUM(O5,Q5)</f>
        <v>1707</v>
      </c>
      <c r="T5" s="7">
        <f t="shared" ref="T5:T29" si="8">S5/M5*100</f>
        <v>13.652723346396863</v>
      </c>
    </row>
    <row r="6" spans="1:20" x14ac:dyDescent="0.25">
      <c r="A6" s="2">
        <v>2</v>
      </c>
      <c r="B6" s="2"/>
      <c r="C6" s="3"/>
      <c r="D6" s="2">
        <f>'[1]51'!D12</f>
        <v>35010200002</v>
      </c>
      <c r="E6" s="3" t="str">
        <f>'[1]9'!E10</f>
        <v>Kalak</v>
      </c>
      <c r="F6" s="4">
        <v>4583</v>
      </c>
      <c r="G6" s="4">
        <v>4521</v>
      </c>
      <c r="H6" s="5">
        <f t="shared" si="0"/>
        <v>9104</v>
      </c>
      <c r="I6" s="6">
        <v>1752</v>
      </c>
      <c r="J6" s="7">
        <f t="shared" si="1"/>
        <v>38.228234780711325</v>
      </c>
      <c r="K6" s="6">
        <v>6613</v>
      </c>
      <c r="L6" s="7">
        <f t="shared" si="2"/>
        <v>146.27294846272949</v>
      </c>
      <c r="M6" s="5">
        <f t="shared" si="3"/>
        <v>8365</v>
      </c>
      <c r="N6" s="7">
        <f t="shared" si="4"/>
        <v>91.882688927943761</v>
      </c>
      <c r="O6" s="6">
        <v>231</v>
      </c>
      <c r="P6" s="7">
        <f t="shared" si="5"/>
        <v>13.184931506849315</v>
      </c>
      <c r="Q6" s="6">
        <v>1260</v>
      </c>
      <c r="R6" s="7">
        <f t="shared" si="6"/>
        <v>19.053379706638442</v>
      </c>
      <c r="S6" s="5">
        <f t="shared" si="7"/>
        <v>1491</v>
      </c>
      <c r="T6" s="7">
        <f t="shared" si="8"/>
        <v>17.824267782426777</v>
      </c>
    </row>
    <row r="7" spans="1:20" x14ac:dyDescent="0.25">
      <c r="A7" s="2">
        <v>3</v>
      </c>
      <c r="B7" s="2">
        <f>'[1]51'!B13</f>
        <v>350102</v>
      </c>
      <c r="C7" s="3" t="str">
        <f>'[1]9'!C11</f>
        <v>Punung</v>
      </c>
      <c r="D7" s="2">
        <f>'[1]51'!D13</f>
        <v>35010200003</v>
      </c>
      <c r="E7" s="3" t="str">
        <f>'[1]9'!E11</f>
        <v>Punung</v>
      </c>
      <c r="F7" s="4">
        <v>7058</v>
      </c>
      <c r="G7" s="4">
        <v>7022</v>
      </c>
      <c r="H7" s="5">
        <f t="shared" si="0"/>
        <v>14080</v>
      </c>
      <c r="I7" s="6">
        <v>4134</v>
      </c>
      <c r="J7" s="7">
        <f t="shared" si="1"/>
        <v>58.571833380561067</v>
      </c>
      <c r="K7" s="6">
        <v>7769</v>
      </c>
      <c r="L7" s="7">
        <f t="shared" si="2"/>
        <v>110.63799487325548</v>
      </c>
      <c r="M7" s="5">
        <f t="shared" si="3"/>
        <v>11903</v>
      </c>
      <c r="N7" s="7">
        <f t="shared" si="4"/>
        <v>84.538352272727266</v>
      </c>
      <c r="O7" s="6">
        <v>45</v>
      </c>
      <c r="P7" s="7">
        <f t="shared" si="5"/>
        <v>1.0885341074020318</v>
      </c>
      <c r="Q7" s="6">
        <v>134</v>
      </c>
      <c r="R7" s="7">
        <f t="shared" si="6"/>
        <v>1.7248037070408031</v>
      </c>
      <c r="S7" s="5">
        <f t="shared" si="7"/>
        <v>179</v>
      </c>
      <c r="T7" s="7">
        <f t="shared" si="8"/>
        <v>1.5038225657397295</v>
      </c>
    </row>
    <row r="8" spans="1:20" x14ac:dyDescent="0.25">
      <c r="A8" s="2">
        <v>4</v>
      </c>
      <c r="B8" s="2"/>
      <c r="C8" s="3"/>
      <c r="D8" s="2">
        <f>'[1]51'!D14</f>
        <v>35010200004</v>
      </c>
      <c r="E8" s="3" t="str">
        <f>'[1]9'!E12</f>
        <v>Gondosari</v>
      </c>
      <c r="F8" s="4">
        <v>4297</v>
      </c>
      <c r="G8" s="4">
        <v>4139</v>
      </c>
      <c r="H8" s="5">
        <f t="shared" si="0"/>
        <v>8436</v>
      </c>
      <c r="I8" s="6">
        <v>2102</v>
      </c>
      <c r="J8" s="7">
        <f t="shared" si="1"/>
        <v>48.917849662555277</v>
      </c>
      <c r="K8" s="6">
        <v>5061</v>
      </c>
      <c r="L8" s="7">
        <f t="shared" si="2"/>
        <v>122.27591205605219</v>
      </c>
      <c r="M8" s="5">
        <f t="shared" si="3"/>
        <v>7163</v>
      </c>
      <c r="N8" s="7">
        <f t="shared" si="4"/>
        <v>84.909909909909913</v>
      </c>
      <c r="O8" s="6">
        <v>166</v>
      </c>
      <c r="P8" s="7">
        <f t="shared" si="5"/>
        <v>7.897240723120837</v>
      </c>
      <c r="Q8" s="6">
        <v>428</v>
      </c>
      <c r="R8" s="7">
        <f t="shared" si="6"/>
        <v>8.456826714088125</v>
      </c>
      <c r="S8" s="5">
        <f t="shared" si="7"/>
        <v>594</v>
      </c>
      <c r="T8" s="7">
        <f t="shared" si="8"/>
        <v>8.2926148261901442</v>
      </c>
    </row>
    <row r="9" spans="1:20" x14ac:dyDescent="0.25">
      <c r="A9" s="2">
        <v>5</v>
      </c>
      <c r="B9" s="2">
        <f>'[1]51'!B15</f>
        <v>350103</v>
      </c>
      <c r="C9" s="3" t="str">
        <f>'[1]9'!C13</f>
        <v>Pringkuku</v>
      </c>
      <c r="D9" s="2">
        <f>'[1]51'!D15</f>
        <v>35010200005</v>
      </c>
      <c r="E9" s="3" t="str">
        <f>'[1]9'!E13</f>
        <v>Pringkuku</v>
      </c>
      <c r="F9" s="4">
        <v>6832</v>
      </c>
      <c r="G9" s="4">
        <v>6616</v>
      </c>
      <c r="H9" s="5">
        <f t="shared" si="0"/>
        <v>13448</v>
      </c>
      <c r="I9" s="6">
        <v>3859</v>
      </c>
      <c r="J9" s="7">
        <f t="shared" si="1"/>
        <v>56.484192037470727</v>
      </c>
      <c r="K9" s="6">
        <v>10750</v>
      </c>
      <c r="L9" s="7">
        <f t="shared" si="2"/>
        <v>162.48488512696494</v>
      </c>
      <c r="M9" s="5">
        <f t="shared" si="3"/>
        <v>14609</v>
      </c>
      <c r="N9" s="7">
        <f t="shared" si="4"/>
        <v>108.63325401546697</v>
      </c>
      <c r="O9" s="6">
        <v>917</v>
      </c>
      <c r="P9" s="7">
        <f t="shared" si="5"/>
        <v>23.762632806426534</v>
      </c>
      <c r="Q9" s="6">
        <v>3313</v>
      </c>
      <c r="R9" s="7">
        <f t="shared" si="6"/>
        <v>30.81860465116279</v>
      </c>
      <c r="S9" s="5">
        <f t="shared" si="7"/>
        <v>4230</v>
      </c>
      <c r="T9" s="7">
        <f t="shared" si="8"/>
        <v>28.954753918817168</v>
      </c>
    </row>
    <row r="10" spans="1:20" x14ac:dyDescent="0.25">
      <c r="A10" s="2">
        <v>6</v>
      </c>
      <c r="B10" s="2"/>
      <c r="C10" s="3"/>
      <c r="D10" s="2">
        <f>'[1]51'!D16</f>
        <v>35010200006</v>
      </c>
      <c r="E10" s="3" t="str">
        <f>'[1]9'!E14</f>
        <v>Candi</v>
      </c>
      <c r="F10" s="4">
        <v>3447</v>
      </c>
      <c r="G10" s="4">
        <v>3351</v>
      </c>
      <c r="H10" s="5">
        <f t="shared" si="0"/>
        <v>6798</v>
      </c>
      <c r="I10" s="6">
        <v>1496</v>
      </c>
      <c r="J10" s="7">
        <f t="shared" si="1"/>
        <v>43.400058021467942</v>
      </c>
      <c r="K10" s="6">
        <v>4494</v>
      </c>
      <c r="L10" s="7">
        <f t="shared" si="2"/>
        <v>134.10922112802149</v>
      </c>
      <c r="M10" s="5">
        <f t="shared" si="3"/>
        <v>5990</v>
      </c>
      <c r="N10" s="7">
        <f t="shared" si="4"/>
        <v>88.114151220947335</v>
      </c>
      <c r="O10" s="6">
        <v>527</v>
      </c>
      <c r="P10" s="7">
        <f t="shared" si="5"/>
        <v>35.227272727272727</v>
      </c>
      <c r="Q10" s="6">
        <v>1250</v>
      </c>
      <c r="R10" s="7">
        <f t="shared" si="6"/>
        <v>27.814864263462397</v>
      </c>
      <c r="S10" s="5">
        <f t="shared" si="7"/>
        <v>1777</v>
      </c>
      <c r="T10" s="7">
        <f t="shared" si="8"/>
        <v>29.6661101836394</v>
      </c>
    </row>
    <row r="11" spans="1:20" x14ac:dyDescent="0.25">
      <c r="A11" s="2">
        <v>7</v>
      </c>
      <c r="B11" s="2">
        <f>'[1]51'!B17</f>
        <v>350104</v>
      </c>
      <c r="C11" s="3" t="str">
        <f>'[1]9'!C15</f>
        <v>Pacitan</v>
      </c>
      <c r="D11" s="2">
        <f>'[1]51'!D17</f>
        <v>35010200007</v>
      </c>
      <c r="E11" s="3" t="str">
        <f>'[1]9'!E15</f>
        <v>Pacitan</v>
      </c>
      <c r="F11" s="4">
        <v>7757</v>
      </c>
      <c r="G11" s="4">
        <v>7486</v>
      </c>
      <c r="H11" s="5">
        <f t="shared" si="0"/>
        <v>15243</v>
      </c>
      <c r="I11" s="6">
        <v>5749</v>
      </c>
      <c r="J11" s="7">
        <f t="shared" si="1"/>
        <v>74.113703751450302</v>
      </c>
      <c r="K11" s="6">
        <v>9165</v>
      </c>
      <c r="L11" s="7">
        <f t="shared" si="2"/>
        <v>122.42853326208922</v>
      </c>
      <c r="M11" s="5">
        <f t="shared" si="3"/>
        <v>14914</v>
      </c>
      <c r="N11" s="7">
        <f t="shared" si="4"/>
        <v>97.841632224627688</v>
      </c>
      <c r="O11" s="6">
        <v>784</v>
      </c>
      <c r="P11" s="7">
        <f t="shared" si="5"/>
        <v>13.637154287702208</v>
      </c>
      <c r="Q11" s="6">
        <v>1517</v>
      </c>
      <c r="R11" s="7">
        <f t="shared" si="6"/>
        <v>16.552100381887616</v>
      </c>
      <c r="S11" s="5">
        <f t="shared" si="7"/>
        <v>2301</v>
      </c>
      <c r="T11" s="7">
        <f t="shared" si="8"/>
        <v>15.428456483840685</v>
      </c>
    </row>
    <row r="12" spans="1:20" x14ac:dyDescent="0.25">
      <c r="A12" s="2">
        <v>8</v>
      </c>
      <c r="B12" s="2"/>
      <c r="C12" s="3"/>
      <c r="D12" s="2">
        <f>'[1]51'!D18</f>
        <v>35010200008</v>
      </c>
      <c r="E12" s="3" t="str">
        <f>'[1]9'!E16</f>
        <v>Tanjungsari</v>
      </c>
      <c r="F12" s="4">
        <v>16259</v>
      </c>
      <c r="G12" s="4">
        <v>15728</v>
      </c>
      <c r="H12" s="5">
        <f t="shared" si="0"/>
        <v>31987</v>
      </c>
      <c r="I12" s="6">
        <v>15710</v>
      </c>
      <c r="J12" s="7">
        <f t="shared" si="1"/>
        <v>96.623408573713021</v>
      </c>
      <c r="K12" s="6">
        <v>18166</v>
      </c>
      <c r="L12" s="7">
        <f t="shared" si="2"/>
        <v>115.50101729399798</v>
      </c>
      <c r="M12" s="5">
        <f t="shared" si="3"/>
        <v>33876</v>
      </c>
      <c r="N12" s="7">
        <f t="shared" si="4"/>
        <v>105.90552411917342</v>
      </c>
      <c r="O12" s="6">
        <v>6583</v>
      </c>
      <c r="P12" s="7">
        <f t="shared" si="5"/>
        <v>41.903246339910879</v>
      </c>
      <c r="Q12" s="6">
        <v>7000</v>
      </c>
      <c r="R12" s="7">
        <f t="shared" si="6"/>
        <v>38.533524166024442</v>
      </c>
      <c r="S12" s="5">
        <f t="shared" si="7"/>
        <v>13583</v>
      </c>
      <c r="T12" s="7">
        <f t="shared" si="8"/>
        <v>40.096233321525567</v>
      </c>
    </row>
    <row r="13" spans="1:20" x14ac:dyDescent="0.25">
      <c r="A13" s="2">
        <v>9</v>
      </c>
      <c r="B13" s="2">
        <f>'[1]51'!B19</f>
        <v>350105</v>
      </c>
      <c r="C13" s="3" t="str">
        <f>'[1]9'!C17</f>
        <v>Kebonagung</v>
      </c>
      <c r="D13" s="2">
        <f>'[1]51'!D19</f>
        <v>35010200009</v>
      </c>
      <c r="E13" s="3" t="str">
        <f>'[1]9'!E17</f>
        <v>Kebonagung</v>
      </c>
      <c r="F13" s="4">
        <v>8464</v>
      </c>
      <c r="G13" s="4">
        <v>7807</v>
      </c>
      <c r="H13" s="5">
        <f t="shared" si="0"/>
        <v>16271</v>
      </c>
      <c r="I13" s="6">
        <v>5784</v>
      </c>
      <c r="J13" s="7">
        <f t="shared" si="1"/>
        <v>68.336483931947072</v>
      </c>
      <c r="K13" s="6">
        <v>8796</v>
      </c>
      <c r="L13" s="7">
        <f t="shared" si="2"/>
        <v>112.66811835532215</v>
      </c>
      <c r="M13" s="5">
        <f t="shared" si="3"/>
        <v>14580</v>
      </c>
      <c r="N13" s="7">
        <f t="shared" si="4"/>
        <v>89.607276750046097</v>
      </c>
      <c r="O13" s="6">
        <v>299</v>
      </c>
      <c r="P13" s="7">
        <f t="shared" si="5"/>
        <v>5.1694329183955734</v>
      </c>
      <c r="Q13" s="6">
        <v>478</v>
      </c>
      <c r="R13" s="7">
        <f t="shared" si="6"/>
        <v>5.4342883128694863</v>
      </c>
      <c r="S13" s="5">
        <f t="shared" si="7"/>
        <v>777</v>
      </c>
      <c r="T13" s="7">
        <f t="shared" si="8"/>
        <v>5.3292181069958842</v>
      </c>
    </row>
    <row r="14" spans="1:20" x14ac:dyDescent="0.25">
      <c r="A14" s="2">
        <v>10</v>
      </c>
      <c r="B14" s="2"/>
      <c r="C14" s="3"/>
      <c r="D14" s="2">
        <f>'[1]51'!D20</f>
        <v>35010200010</v>
      </c>
      <c r="E14" s="3" t="str">
        <f>'[1]9'!E18</f>
        <v>Ketrowonojoyo</v>
      </c>
      <c r="F14" s="4">
        <v>6428</v>
      </c>
      <c r="G14" s="4">
        <v>5968</v>
      </c>
      <c r="H14" s="5">
        <f t="shared" si="0"/>
        <v>12396</v>
      </c>
      <c r="I14" s="6">
        <v>3872</v>
      </c>
      <c r="J14" s="7">
        <f t="shared" si="1"/>
        <v>60.236465463596765</v>
      </c>
      <c r="K14" s="6">
        <v>8499</v>
      </c>
      <c r="L14" s="7">
        <f t="shared" si="2"/>
        <v>142.40951742627345</v>
      </c>
      <c r="M14" s="5">
        <f t="shared" si="3"/>
        <v>12371</v>
      </c>
      <c r="N14" s="7">
        <f t="shared" si="4"/>
        <v>99.798322039367534</v>
      </c>
      <c r="O14" s="6">
        <v>2182</v>
      </c>
      <c r="P14" s="7">
        <f t="shared" si="5"/>
        <v>56.353305785123965</v>
      </c>
      <c r="Q14" s="6">
        <v>4066</v>
      </c>
      <c r="R14" s="7">
        <f t="shared" si="6"/>
        <v>47.840922461466057</v>
      </c>
      <c r="S14" s="5">
        <f t="shared" si="7"/>
        <v>6248</v>
      </c>
      <c r="T14" s="7">
        <f t="shared" si="8"/>
        <v>50.505213806482907</v>
      </c>
    </row>
    <row r="15" spans="1:20" x14ac:dyDescent="0.25">
      <c r="A15" s="2">
        <v>11</v>
      </c>
      <c r="B15" s="2">
        <f>'[1]51'!B21</f>
        <v>350106</v>
      </c>
      <c r="C15" s="3" t="str">
        <f>'[1]9'!C19</f>
        <v>Arjosari</v>
      </c>
      <c r="D15" s="2">
        <f>'[1]51'!D21</f>
        <v>35010200011</v>
      </c>
      <c r="E15" s="3" t="str">
        <f>'[1]9'!E19</f>
        <v>Arjosari</v>
      </c>
      <c r="F15" s="4">
        <v>10074</v>
      </c>
      <c r="G15" s="4">
        <v>9581</v>
      </c>
      <c r="H15" s="5">
        <f t="shared" si="0"/>
        <v>19655</v>
      </c>
      <c r="I15" s="6">
        <v>5719</v>
      </c>
      <c r="J15" s="7">
        <f t="shared" si="1"/>
        <v>56.769902719872945</v>
      </c>
      <c r="K15" s="6">
        <v>11152</v>
      </c>
      <c r="L15" s="7">
        <f t="shared" si="2"/>
        <v>116.39703580002087</v>
      </c>
      <c r="M15" s="5">
        <f t="shared" si="3"/>
        <v>16871</v>
      </c>
      <c r="N15" s="7">
        <f t="shared" si="4"/>
        <v>85.835665225133553</v>
      </c>
      <c r="O15" s="6">
        <v>478</v>
      </c>
      <c r="P15" s="7">
        <f t="shared" si="5"/>
        <v>8.3581045637349174</v>
      </c>
      <c r="Q15" s="6">
        <v>855</v>
      </c>
      <c r="R15" s="7">
        <f t="shared" si="6"/>
        <v>7.6667862266857973</v>
      </c>
      <c r="S15" s="5">
        <f t="shared" si="7"/>
        <v>1333</v>
      </c>
      <c r="T15" s="7">
        <f t="shared" si="8"/>
        <v>7.9011321202062712</v>
      </c>
    </row>
    <row r="16" spans="1:20" x14ac:dyDescent="0.25">
      <c r="A16" s="2">
        <v>12</v>
      </c>
      <c r="B16" s="2"/>
      <c r="C16" s="3"/>
      <c r="D16" s="2">
        <f>'[1]51'!D22</f>
        <v>35010200012</v>
      </c>
      <c r="E16" s="3" t="str">
        <f>'[1]9'!E20</f>
        <v>Kedungbendo</v>
      </c>
      <c r="F16" s="4">
        <v>3041</v>
      </c>
      <c r="G16" s="4">
        <v>2953</v>
      </c>
      <c r="H16" s="5">
        <f t="shared" si="0"/>
        <v>5994</v>
      </c>
      <c r="I16" s="6">
        <v>2516</v>
      </c>
      <c r="J16" s="7">
        <f t="shared" si="1"/>
        <v>82.735942124301218</v>
      </c>
      <c r="K16" s="6">
        <v>3942</v>
      </c>
      <c r="L16" s="7">
        <f t="shared" si="2"/>
        <v>133.49136471385032</v>
      </c>
      <c r="M16" s="5">
        <f t="shared" si="3"/>
        <v>6458</v>
      </c>
      <c r="N16" s="7">
        <f t="shared" si="4"/>
        <v>107.74107440774108</v>
      </c>
      <c r="O16" s="6">
        <v>1000</v>
      </c>
      <c r="P16" s="7">
        <f t="shared" si="5"/>
        <v>39.745627980922102</v>
      </c>
      <c r="Q16" s="6">
        <v>1670</v>
      </c>
      <c r="R16" s="7">
        <f t="shared" si="6"/>
        <v>42.364282090309487</v>
      </c>
      <c r="S16" s="5">
        <f t="shared" si="7"/>
        <v>2670</v>
      </c>
      <c r="T16" s="7">
        <f t="shared" si="8"/>
        <v>41.344069371322391</v>
      </c>
    </row>
    <row r="17" spans="1:20" x14ac:dyDescent="0.25">
      <c r="A17" s="2">
        <v>13</v>
      </c>
      <c r="B17" s="2">
        <f>'[1]51'!B23</f>
        <v>350107</v>
      </c>
      <c r="C17" s="3" t="str">
        <f>'[1]9'!C21</f>
        <v>Nawangan</v>
      </c>
      <c r="D17" s="2">
        <f>'[1]51'!D23</f>
        <v>35010200013</v>
      </c>
      <c r="E17" s="3" t="str">
        <f>'[1]9'!E21</f>
        <v>Nawangan</v>
      </c>
      <c r="F17" s="4">
        <v>8799</v>
      </c>
      <c r="G17" s="4">
        <v>8596</v>
      </c>
      <c r="H17" s="5">
        <f t="shared" si="0"/>
        <v>17395</v>
      </c>
      <c r="I17" s="6">
        <v>5287</v>
      </c>
      <c r="J17" s="7">
        <f t="shared" si="1"/>
        <v>60.086373451528587</v>
      </c>
      <c r="K17" s="6">
        <v>11147</v>
      </c>
      <c r="L17" s="7">
        <f t="shared" si="2"/>
        <v>129.67659376454165</v>
      </c>
      <c r="M17" s="5">
        <f t="shared" si="3"/>
        <v>16434</v>
      </c>
      <c r="N17" s="7">
        <f t="shared" si="4"/>
        <v>94.475423972405864</v>
      </c>
      <c r="O17" s="6">
        <v>732</v>
      </c>
      <c r="P17" s="7">
        <f t="shared" si="5"/>
        <v>13.845280877624361</v>
      </c>
      <c r="Q17" s="6">
        <v>1380</v>
      </c>
      <c r="R17" s="7">
        <f t="shared" si="6"/>
        <v>12.380012559433032</v>
      </c>
      <c r="S17" s="5">
        <f t="shared" si="7"/>
        <v>2112</v>
      </c>
      <c r="T17" s="7">
        <f t="shared" si="8"/>
        <v>12.851405622489958</v>
      </c>
    </row>
    <row r="18" spans="1:20" x14ac:dyDescent="0.25">
      <c r="A18" s="2">
        <v>14</v>
      </c>
      <c r="B18" s="2"/>
      <c r="C18" s="3"/>
      <c r="D18" s="2">
        <f>'[1]51'!D24</f>
        <v>35010200014</v>
      </c>
      <c r="E18" s="3" t="str">
        <f>'[1]9'!E22</f>
        <v>Pakis Baru</v>
      </c>
      <c r="F18" s="4">
        <v>7083</v>
      </c>
      <c r="G18" s="4">
        <v>6887</v>
      </c>
      <c r="H18" s="5">
        <f t="shared" si="0"/>
        <v>13970</v>
      </c>
      <c r="I18" s="6">
        <v>3984</v>
      </c>
      <c r="J18" s="7">
        <f t="shared" si="1"/>
        <v>56.247352816603133</v>
      </c>
      <c r="K18" s="6">
        <v>6865</v>
      </c>
      <c r="L18" s="7">
        <f t="shared" si="2"/>
        <v>99.680557572237547</v>
      </c>
      <c r="M18" s="5">
        <f t="shared" si="3"/>
        <v>10849</v>
      </c>
      <c r="N18" s="7">
        <f t="shared" si="4"/>
        <v>77.659269863994268</v>
      </c>
      <c r="O18" s="6">
        <v>664</v>
      </c>
      <c r="P18" s="7">
        <f t="shared" si="5"/>
        <v>16.666666666666664</v>
      </c>
      <c r="Q18" s="6">
        <v>1144</v>
      </c>
      <c r="R18" s="7">
        <f t="shared" si="6"/>
        <v>16.664238892935181</v>
      </c>
      <c r="S18" s="5">
        <f t="shared" si="7"/>
        <v>1808</v>
      </c>
      <c r="T18" s="7">
        <f t="shared" si="8"/>
        <v>16.665130426767444</v>
      </c>
    </row>
    <row r="19" spans="1:20" x14ac:dyDescent="0.25">
      <c r="A19" s="2">
        <v>15</v>
      </c>
      <c r="B19" s="2">
        <f>'[1]51'!B25</f>
        <v>350108</v>
      </c>
      <c r="C19" s="3" t="str">
        <f>'[1]9'!C23</f>
        <v>Bandar</v>
      </c>
      <c r="D19" s="2">
        <f>'[1]51'!D25</f>
        <v>35010200015</v>
      </c>
      <c r="E19" s="3" t="str">
        <f>'[1]9'!E23</f>
        <v>Bandar</v>
      </c>
      <c r="F19" s="4">
        <v>7206</v>
      </c>
      <c r="G19" s="4">
        <v>6918</v>
      </c>
      <c r="H19" s="5">
        <f t="shared" si="0"/>
        <v>14124</v>
      </c>
      <c r="I19" s="6">
        <v>5098</v>
      </c>
      <c r="J19" s="7">
        <f t="shared" si="1"/>
        <v>70.746600055509305</v>
      </c>
      <c r="K19" s="6">
        <v>7040</v>
      </c>
      <c r="L19" s="7">
        <f t="shared" si="2"/>
        <v>101.76351546689794</v>
      </c>
      <c r="M19" s="5">
        <f t="shared" si="3"/>
        <v>12138</v>
      </c>
      <c r="N19" s="7">
        <f t="shared" si="4"/>
        <v>85.938827527612574</v>
      </c>
      <c r="O19" s="6">
        <v>78</v>
      </c>
      <c r="P19" s="7">
        <f t="shared" si="5"/>
        <v>1.5300117693213025</v>
      </c>
      <c r="Q19" s="6">
        <v>129</v>
      </c>
      <c r="R19" s="7">
        <f t="shared" si="6"/>
        <v>1.8323863636363635</v>
      </c>
      <c r="S19" s="5">
        <f t="shared" si="7"/>
        <v>207</v>
      </c>
      <c r="T19" s="7">
        <f t="shared" si="8"/>
        <v>1.7053880375679682</v>
      </c>
    </row>
    <row r="20" spans="1:20" x14ac:dyDescent="0.25">
      <c r="A20" s="2">
        <v>16</v>
      </c>
      <c r="B20" s="2"/>
      <c r="C20" s="3"/>
      <c r="D20" s="2">
        <f>'[1]51'!D26</f>
        <v>35010200016</v>
      </c>
      <c r="E20" s="3" t="str">
        <f>'[1]9'!E24</f>
        <v>Jeruk</v>
      </c>
      <c r="F20" s="4">
        <v>6770</v>
      </c>
      <c r="G20" s="4">
        <v>6550</v>
      </c>
      <c r="H20" s="5">
        <f t="shared" si="0"/>
        <v>13320</v>
      </c>
      <c r="I20" s="6">
        <v>3107</v>
      </c>
      <c r="J20" s="7">
        <f t="shared" si="1"/>
        <v>45.89364844903988</v>
      </c>
      <c r="K20" s="6">
        <v>7115</v>
      </c>
      <c r="L20" s="7">
        <f t="shared" si="2"/>
        <v>108.62595419847327</v>
      </c>
      <c r="M20" s="5">
        <f t="shared" si="3"/>
        <v>10222</v>
      </c>
      <c r="N20" s="7">
        <f t="shared" si="4"/>
        <v>76.741741741741748</v>
      </c>
      <c r="O20" s="6">
        <v>3307</v>
      </c>
      <c r="P20" s="7">
        <f t="shared" si="5"/>
        <v>106.43707756678469</v>
      </c>
      <c r="Q20" s="6">
        <v>5000</v>
      </c>
      <c r="R20" s="7">
        <f t="shared" si="6"/>
        <v>70.274068868587491</v>
      </c>
      <c r="S20" s="5">
        <f t="shared" si="7"/>
        <v>8307</v>
      </c>
      <c r="T20" s="7">
        <f t="shared" si="8"/>
        <v>81.265897084719228</v>
      </c>
    </row>
    <row r="21" spans="1:20" x14ac:dyDescent="0.25">
      <c r="A21" s="2">
        <v>17</v>
      </c>
      <c r="B21" s="2">
        <f>'[1]51'!B27</f>
        <v>350109</v>
      </c>
      <c r="C21" s="3" t="str">
        <f>'[1]9'!C25</f>
        <v>Tegalombo</v>
      </c>
      <c r="D21" s="2">
        <f>'[1]51'!D27</f>
        <v>35010200017</v>
      </c>
      <c r="E21" s="3" t="str">
        <f>'[1]9'!E25</f>
        <v>Tegalombo</v>
      </c>
      <c r="F21" s="4">
        <v>10707</v>
      </c>
      <c r="G21" s="4">
        <v>10293</v>
      </c>
      <c r="H21" s="5">
        <f t="shared" si="0"/>
        <v>21000</v>
      </c>
      <c r="I21" s="6">
        <v>8022</v>
      </c>
      <c r="J21" s="7">
        <f t="shared" si="1"/>
        <v>74.922947604370975</v>
      </c>
      <c r="K21" s="6">
        <v>10792</v>
      </c>
      <c r="L21" s="7">
        <f t="shared" si="2"/>
        <v>104.84795492081997</v>
      </c>
      <c r="M21" s="5">
        <f t="shared" si="3"/>
        <v>18814</v>
      </c>
      <c r="N21" s="7">
        <f t="shared" si="4"/>
        <v>89.590476190476181</v>
      </c>
      <c r="O21" s="6">
        <v>532</v>
      </c>
      <c r="P21" s="7">
        <f t="shared" si="5"/>
        <v>6.6317626527050617</v>
      </c>
      <c r="Q21" s="6">
        <v>1000</v>
      </c>
      <c r="R21" s="7">
        <f t="shared" si="6"/>
        <v>9.2661230541141588</v>
      </c>
      <c r="S21" s="5">
        <f t="shared" si="7"/>
        <v>1532</v>
      </c>
      <c r="T21" s="7">
        <f t="shared" si="8"/>
        <v>8.1428723291166154</v>
      </c>
    </row>
    <row r="22" spans="1:20" x14ac:dyDescent="0.25">
      <c r="A22" s="2">
        <v>18</v>
      </c>
      <c r="B22" s="2"/>
      <c r="C22" s="3"/>
      <c r="D22" s="2">
        <f>'[1]51'!D28</f>
        <v>35010200018</v>
      </c>
      <c r="E22" s="3" t="str">
        <f>'[1]9'!E26</f>
        <v>Gemaharjo</v>
      </c>
      <c r="F22" s="4">
        <v>5795</v>
      </c>
      <c r="G22" s="4">
        <v>5638</v>
      </c>
      <c r="H22" s="5">
        <f t="shared" si="0"/>
        <v>11433</v>
      </c>
      <c r="I22" s="6">
        <v>2699</v>
      </c>
      <c r="J22" s="7">
        <f t="shared" si="1"/>
        <v>46.574633304572913</v>
      </c>
      <c r="K22" s="6">
        <v>8021</v>
      </c>
      <c r="L22" s="7">
        <f t="shared" si="2"/>
        <v>142.26676126285918</v>
      </c>
      <c r="M22" s="5">
        <f t="shared" si="3"/>
        <v>10720</v>
      </c>
      <c r="N22" s="7">
        <f t="shared" si="4"/>
        <v>93.76366657920056</v>
      </c>
      <c r="O22" s="6">
        <v>200</v>
      </c>
      <c r="P22" s="7">
        <f t="shared" si="5"/>
        <v>7.4101519081141172</v>
      </c>
      <c r="Q22" s="6">
        <v>329</v>
      </c>
      <c r="R22" s="7">
        <f t="shared" si="6"/>
        <v>4.1017329510036156</v>
      </c>
      <c r="S22" s="5">
        <f t="shared" si="7"/>
        <v>529</v>
      </c>
      <c r="T22" s="7">
        <f t="shared" si="8"/>
        <v>4.9347014925373136</v>
      </c>
    </row>
    <row r="23" spans="1:20" x14ac:dyDescent="0.25">
      <c r="A23" s="2">
        <v>19</v>
      </c>
      <c r="B23" s="11">
        <v>350110</v>
      </c>
      <c r="C23" s="10" t="s">
        <v>14</v>
      </c>
      <c r="D23" s="2">
        <f>'[1]51'!D29</f>
        <v>35010200019</v>
      </c>
      <c r="E23" s="10" t="s">
        <v>14</v>
      </c>
      <c r="F23" s="4">
        <v>18893</v>
      </c>
      <c r="G23" s="4">
        <v>17854</v>
      </c>
      <c r="H23" s="5">
        <f t="shared" si="0"/>
        <v>36747</v>
      </c>
      <c r="I23" s="6">
        <v>14301</v>
      </c>
      <c r="J23" s="7">
        <f t="shared" si="1"/>
        <v>75.6947017413857</v>
      </c>
      <c r="K23" s="6">
        <v>15637</v>
      </c>
      <c r="L23" s="7">
        <f t="shared" si="2"/>
        <v>87.582614540159071</v>
      </c>
      <c r="M23" s="5">
        <f t="shared" si="3"/>
        <v>29938</v>
      </c>
      <c r="N23" s="7">
        <f t="shared" si="4"/>
        <v>81.470596239148776</v>
      </c>
      <c r="O23" s="6">
        <v>0</v>
      </c>
      <c r="P23" s="7">
        <f t="shared" si="5"/>
        <v>0</v>
      </c>
      <c r="Q23" s="6">
        <v>0</v>
      </c>
      <c r="R23" s="7">
        <f t="shared" si="6"/>
        <v>0</v>
      </c>
      <c r="S23" s="5">
        <f t="shared" si="7"/>
        <v>0</v>
      </c>
      <c r="T23" s="7">
        <f t="shared" si="8"/>
        <v>0</v>
      </c>
    </row>
    <row r="24" spans="1:20" x14ac:dyDescent="0.25">
      <c r="A24" s="2">
        <v>20</v>
      </c>
      <c r="B24" s="11"/>
      <c r="C24" s="10"/>
      <c r="D24" s="2">
        <f>'[1]51'!D30</f>
        <v>35010200020</v>
      </c>
      <c r="E24" s="10" t="s">
        <v>17</v>
      </c>
      <c r="F24" s="4">
        <v>8381</v>
      </c>
      <c r="G24" s="4">
        <v>7760</v>
      </c>
      <c r="H24" s="5">
        <f t="shared" si="0"/>
        <v>16141</v>
      </c>
      <c r="I24" s="6">
        <v>3860</v>
      </c>
      <c r="J24" s="7">
        <f t="shared" si="1"/>
        <v>46.056556496838084</v>
      </c>
      <c r="K24" s="6">
        <v>10497</v>
      </c>
      <c r="L24" s="7">
        <f t="shared" si="2"/>
        <v>135.27061855670104</v>
      </c>
      <c r="M24" s="5">
        <f t="shared" si="3"/>
        <v>14357</v>
      </c>
      <c r="N24" s="7">
        <f t="shared" si="4"/>
        <v>88.9474010284369</v>
      </c>
      <c r="O24" s="6">
        <v>800</v>
      </c>
      <c r="P24" s="7">
        <f t="shared" si="5"/>
        <v>20.725388601036268</v>
      </c>
      <c r="Q24" s="6">
        <v>1184</v>
      </c>
      <c r="R24" s="7">
        <f t="shared" si="6"/>
        <v>11.279413165666382</v>
      </c>
      <c r="S24" s="5">
        <f t="shared" si="7"/>
        <v>1984</v>
      </c>
      <c r="T24" s="7">
        <f t="shared" si="8"/>
        <v>13.819042975551996</v>
      </c>
    </row>
    <row r="25" spans="1:20" x14ac:dyDescent="0.25">
      <c r="A25" s="2">
        <v>21</v>
      </c>
      <c r="B25" s="11">
        <v>350111</v>
      </c>
      <c r="C25" s="10" t="s">
        <v>15</v>
      </c>
      <c r="D25" s="2">
        <f>'[1]51'!D31</f>
        <v>35010200021</v>
      </c>
      <c r="E25" s="10" t="s">
        <v>15</v>
      </c>
      <c r="F25" s="4">
        <v>10228</v>
      </c>
      <c r="G25" s="4">
        <v>9865</v>
      </c>
      <c r="H25" s="5">
        <f t="shared" si="0"/>
        <v>20093</v>
      </c>
      <c r="I25" s="6">
        <v>5378</v>
      </c>
      <c r="J25" s="7">
        <f t="shared" si="1"/>
        <v>52.581149784904177</v>
      </c>
      <c r="K25" s="6">
        <v>10673</v>
      </c>
      <c r="L25" s="7">
        <f t="shared" si="2"/>
        <v>108.19057273188038</v>
      </c>
      <c r="M25" s="5">
        <f t="shared" si="3"/>
        <v>16051</v>
      </c>
      <c r="N25" s="7">
        <f t="shared" si="4"/>
        <v>79.883541531876773</v>
      </c>
      <c r="O25" s="6">
        <v>2000</v>
      </c>
      <c r="P25" s="7">
        <f t="shared" si="5"/>
        <v>37.188545927854221</v>
      </c>
      <c r="Q25" s="6">
        <v>3117</v>
      </c>
      <c r="R25" s="7">
        <f t="shared" si="6"/>
        <v>29.204534807458071</v>
      </c>
      <c r="S25" s="5">
        <f t="shared" si="7"/>
        <v>5117</v>
      </c>
      <c r="T25" s="7">
        <f t="shared" si="8"/>
        <v>31.879633667684253</v>
      </c>
    </row>
    <row r="26" spans="1:20" x14ac:dyDescent="0.25">
      <c r="A26" s="2">
        <v>22</v>
      </c>
      <c r="B26" s="11"/>
      <c r="C26" s="10"/>
      <c r="D26" s="2">
        <f>'[1]51'!D32</f>
        <v>35010200022</v>
      </c>
      <c r="E26" s="10" t="s">
        <v>18</v>
      </c>
      <c r="F26" s="4">
        <v>5025</v>
      </c>
      <c r="G26" s="4">
        <v>4830</v>
      </c>
      <c r="H26" s="5">
        <f t="shared" si="0"/>
        <v>9855</v>
      </c>
      <c r="I26" s="6">
        <v>2930</v>
      </c>
      <c r="J26" s="7">
        <f t="shared" si="1"/>
        <v>58.308457711442784</v>
      </c>
      <c r="K26" s="6">
        <v>6374</v>
      </c>
      <c r="L26" s="7">
        <f t="shared" si="2"/>
        <v>131.96687370600415</v>
      </c>
      <c r="M26" s="5">
        <f t="shared" si="3"/>
        <v>9304</v>
      </c>
      <c r="N26" s="7">
        <f t="shared" si="4"/>
        <v>94.408929477422632</v>
      </c>
      <c r="O26" s="6">
        <v>0</v>
      </c>
      <c r="P26" s="7">
        <f t="shared" si="5"/>
        <v>0</v>
      </c>
      <c r="Q26" s="6">
        <v>0</v>
      </c>
      <c r="R26" s="7">
        <f t="shared" si="6"/>
        <v>0</v>
      </c>
      <c r="S26" s="5">
        <f t="shared" si="7"/>
        <v>0</v>
      </c>
      <c r="T26" s="7">
        <f t="shared" si="8"/>
        <v>0</v>
      </c>
    </row>
    <row r="27" spans="1:20" x14ac:dyDescent="0.25">
      <c r="A27" s="2">
        <v>23</v>
      </c>
      <c r="B27" s="11">
        <v>350112</v>
      </c>
      <c r="C27" s="10" t="s">
        <v>16</v>
      </c>
      <c r="D27" s="2">
        <f>'[1]51'!D33</f>
        <v>35010200023</v>
      </c>
      <c r="E27" s="10" t="s">
        <v>16</v>
      </c>
      <c r="F27" s="4">
        <v>7247</v>
      </c>
      <c r="G27" s="4">
        <v>6827</v>
      </c>
      <c r="H27" s="5">
        <f t="shared" si="0"/>
        <v>14074</v>
      </c>
      <c r="I27" s="6">
        <v>5745</v>
      </c>
      <c r="J27" s="7">
        <f t="shared" si="1"/>
        <v>79.27418242031186</v>
      </c>
      <c r="K27" s="6">
        <v>6913</v>
      </c>
      <c r="L27" s="7">
        <f t="shared" si="2"/>
        <v>101.25970411600996</v>
      </c>
      <c r="M27" s="5">
        <f t="shared" si="3"/>
        <v>12658</v>
      </c>
      <c r="N27" s="7">
        <f t="shared" si="4"/>
        <v>89.938894415233761</v>
      </c>
      <c r="O27" s="6">
        <v>547</v>
      </c>
      <c r="P27" s="7">
        <f t="shared" si="5"/>
        <v>9.5213228894691042</v>
      </c>
      <c r="Q27" s="6">
        <v>1159</v>
      </c>
      <c r="R27" s="7">
        <f t="shared" si="6"/>
        <v>16.765514248517285</v>
      </c>
      <c r="S27" s="5">
        <f t="shared" si="7"/>
        <v>1706</v>
      </c>
      <c r="T27" s="7">
        <f t="shared" si="8"/>
        <v>13.477642597566755</v>
      </c>
    </row>
    <row r="28" spans="1:20" x14ac:dyDescent="0.25">
      <c r="A28" s="2">
        <v>24</v>
      </c>
      <c r="B28" s="11"/>
      <c r="C28" s="10"/>
      <c r="D28" s="2">
        <f>'[1]51'!D34</f>
        <v>35010200024</v>
      </c>
      <c r="E28" s="10" t="s">
        <v>19</v>
      </c>
      <c r="F28" s="4">
        <v>3620</v>
      </c>
      <c r="G28" s="4">
        <v>3459</v>
      </c>
      <c r="H28" s="5">
        <f t="shared" si="0"/>
        <v>7079</v>
      </c>
      <c r="I28" s="6">
        <v>2350</v>
      </c>
      <c r="J28" s="7">
        <f t="shared" si="1"/>
        <v>64.917127071823202</v>
      </c>
      <c r="K28" s="6">
        <v>4257</v>
      </c>
      <c r="L28" s="7">
        <f t="shared" si="2"/>
        <v>123.07025151777971</v>
      </c>
      <c r="M28" s="5">
        <f t="shared" si="3"/>
        <v>6607</v>
      </c>
      <c r="N28" s="7">
        <f t="shared" si="4"/>
        <v>93.332391580731738</v>
      </c>
      <c r="O28" s="6">
        <v>2000</v>
      </c>
      <c r="P28" s="7">
        <f t="shared" si="5"/>
        <v>85.106382978723403</v>
      </c>
      <c r="Q28" s="6">
        <v>3026</v>
      </c>
      <c r="R28" s="7">
        <f t="shared" si="6"/>
        <v>71.082922245712936</v>
      </c>
      <c r="S28" s="5">
        <f t="shared" si="7"/>
        <v>5026</v>
      </c>
      <c r="T28" s="7">
        <f t="shared" si="8"/>
        <v>76.070833963977606</v>
      </c>
    </row>
    <row r="29" spans="1:20" x14ac:dyDescent="0.25">
      <c r="A29" s="14" t="s">
        <v>11</v>
      </c>
      <c r="B29" s="14"/>
      <c r="C29" s="14"/>
      <c r="D29" s="14"/>
      <c r="E29" s="14"/>
      <c r="F29" s="8">
        <f t="shared" ref="F29:G29" si="9">SUM(F5:F28)</f>
        <v>185176</v>
      </c>
      <c r="G29" s="8">
        <f t="shared" si="9"/>
        <v>177705</v>
      </c>
      <c r="H29" s="8">
        <f t="shared" si="0"/>
        <v>362881</v>
      </c>
      <c r="I29" s="8">
        <f>SUM(I5:I28)</f>
        <v>120777</v>
      </c>
      <c r="J29" s="9">
        <f t="shared" si="1"/>
        <v>65.222815051626554</v>
      </c>
      <c r="K29" s="8">
        <f>SUM(K5:K28)</f>
        <v>206918</v>
      </c>
      <c r="L29" s="9">
        <f t="shared" si="2"/>
        <v>116.4390422329141</v>
      </c>
      <c r="M29" s="8">
        <f t="shared" si="3"/>
        <v>327695</v>
      </c>
      <c r="N29" s="9">
        <f t="shared" si="4"/>
        <v>90.303708378228677</v>
      </c>
      <c r="O29" s="8">
        <f>SUM(O5:O28)</f>
        <v>24640</v>
      </c>
      <c r="P29" s="9">
        <f t="shared" si="5"/>
        <v>20.401235334542172</v>
      </c>
      <c r="Q29" s="8">
        <f>SUM(Q5:Q28)</f>
        <v>40578</v>
      </c>
      <c r="R29" s="9">
        <f t="shared" si="6"/>
        <v>19.610667027518147</v>
      </c>
      <c r="S29" s="8">
        <f>SUM(S5:S28)</f>
        <v>65218</v>
      </c>
      <c r="T29" s="9">
        <f t="shared" si="8"/>
        <v>19.902043058331682</v>
      </c>
    </row>
  </sheetData>
  <mergeCells count="16">
    <mergeCell ref="F1:T1"/>
    <mergeCell ref="F2:H3"/>
    <mergeCell ref="I2:N2"/>
    <mergeCell ref="O2:T2"/>
    <mergeCell ref="I3:J3"/>
    <mergeCell ref="A29:E29"/>
    <mergeCell ref="A1:A4"/>
    <mergeCell ref="B1:B4"/>
    <mergeCell ref="C1:C4"/>
    <mergeCell ref="D1:D4"/>
    <mergeCell ref="E1:E4"/>
    <mergeCell ref="K3:L3"/>
    <mergeCell ref="M3:N3"/>
    <mergeCell ref="O3:P3"/>
    <mergeCell ref="Q3:R3"/>
    <mergeCell ref="S3:T3"/>
  </mergeCells>
  <conditionalFormatting sqref="F29">
    <cfRule type="cellIs" dxfId="2" priority="1" operator="equal">
      <formula>185176</formula>
    </cfRule>
  </conditionalFormatting>
  <conditionalFormatting sqref="G29">
    <cfRule type="cellIs" dxfId="1" priority="2" operator="equal">
      <formula>177705</formula>
    </cfRule>
  </conditionalFormatting>
  <conditionalFormatting sqref="H29">
    <cfRule type="cellIs" dxfId="0" priority="3" operator="equal">
      <formula>362881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2025-07-14T02:54:17Z</cp:lastPrinted>
  <dcterms:created xsi:type="dcterms:W3CDTF">2025-07-10T03:56:27Z</dcterms:created>
  <dcterms:modified xsi:type="dcterms:W3CDTF">2025-07-14T03:01:08Z</dcterms:modified>
</cp:coreProperties>
</file>