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3f78f0d122da0c8/Documents/KOMIFO/Kominfo 2/"/>
    </mc:Choice>
  </mc:AlternateContent>
  <xr:revisionPtr revIDLastSave="1" documentId="8_{B67D3DD5-26C1-4A61-96E5-55526A8529C2}" xr6:coauthVersionLast="47" xr6:coauthVersionMax="47" xr10:uidLastSave="{43259763-4401-4B52-9C2E-CE9E907A7C58}"/>
  <bookViews>
    <workbookView xWindow="14295" yWindow="0" windowWidth="14610" windowHeight="15585" xr2:uid="{C680EF2E-9992-454E-968A-963D54BE5273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21" i="1"/>
  <c r="D22" i="1"/>
  <c r="D23" i="1"/>
  <c r="D24" i="1"/>
  <c r="D25" i="1"/>
  <c r="D26" i="1"/>
  <c r="C19" i="1"/>
  <c r="C17" i="1"/>
  <c r="C15" i="1"/>
  <c r="C13" i="1"/>
  <c r="C11" i="1"/>
  <c r="C9" i="1"/>
  <c r="C7" i="1"/>
  <c r="C5" i="1"/>
  <c r="C3" i="1"/>
  <c r="X27" i="1"/>
  <c r="V27" i="1"/>
  <c r="W27" i="1" s="1"/>
  <c r="T27" i="1"/>
  <c r="U27" i="1" s="1"/>
  <c r="R27" i="1"/>
  <c r="P27" i="1"/>
  <c r="N27" i="1"/>
  <c r="O27" i="1" s="1"/>
  <c r="L27" i="1"/>
  <c r="M27" i="1" s="1"/>
  <c r="J27" i="1"/>
  <c r="H27" i="1"/>
  <c r="G27" i="1"/>
  <c r="F27" i="1"/>
  <c r="W26" i="1"/>
  <c r="U26" i="1"/>
  <c r="O26" i="1"/>
  <c r="M26" i="1"/>
  <c r="K26" i="1"/>
  <c r="I26" i="1"/>
  <c r="E19" i="1"/>
  <c r="D19" i="1"/>
  <c r="W25" i="1"/>
  <c r="U25" i="1"/>
  <c r="O25" i="1"/>
  <c r="M25" i="1"/>
  <c r="K25" i="1"/>
  <c r="I25" i="1"/>
  <c r="E18" i="1"/>
  <c r="D18" i="1"/>
  <c r="W24" i="1"/>
  <c r="U24" i="1"/>
  <c r="O24" i="1"/>
  <c r="M24" i="1"/>
  <c r="K24" i="1"/>
  <c r="I24" i="1"/>
  <c r="E17" i="1"/>
  <c r="D17" i="1"/>
  <c r="Y23" i="1"/>
  <c r="W23" i="1"/>
  <c r="U23" i="1"/>
  <c r="S23" i="1"/>
  <c r="Q23" i="1"/>
  <c r="O23" i="1"/>
  <c r="M23" i="1"/>
  <c r="K23" i="1"/>
  <c r="I23" i="1"/>
  <c r="E16" i="1"/>
  <c r="D16" i="1"/>
  <c r="W22" i="1"/>
  <c r="U22" i="1"/>
  <c r="O22" i="1"/>
  <c r="M22" i="1"/>
  <c r="K22" i="1"/>
  <c r="I22" i="1"/>
  <c r="E15" i="1"/>
  <c r="D15" i="1"/>
  <c r="W21" i="1"/>
  <c r="U21" i="1"/>
  <c r="S21" i="1"/>
  <c r="O21" i="1"/>
  <c r="M21" i="1"/>
  <c r="K21" i="1"/>
  <c r="I21" i="1"/>
  <c r="E14" i="1"/>
  <c r="D14" i="1"/>
  <c r="Y20" i="1"/>
  <c r="W20" i="1"/>
  <c r="U20" i="1"/>
  <c r="O20" i="1"/>
  <c r="M20" i="1"/>
  <c r="K20" i="1"/>
  <c r="I20" i="1"/>
  <c r="E13" i="1"/>
  <c r="D13" i="1"/>
  <c r="W19" i="1"/>
  <c r="U19" i="1"/>
  <c r="O19" i="1"/>
  <c r="M19" i="1"/>
  <c r="K19" i="1"/>
  <c r="I19" i="1"/>
  <c r="E12" i="1"/>
  <c r="D12" i="1"/>
  <c r="Y18" i="1"/>
  <c r="W18" i="1"/>
  <c r="U18" i="1"/>
  <c r="S18" i="1"/>
  <c r="Q18" i="1"/>
  <c r="O18" i="1"/>
  <c r="M18" i="1"/>
  <c r="K18" i="1"/>
  <c r="I18" i="1"/>
  <c r="E11" i="1"/>
  <c r="D11" i="1"/>
  <c r="W17" i="1"/>
  <c r="U17" i="1"/>
  <c r="S17" i="1"/>
  <c r="Q17" i="1"/>
  <c r="O17" i="1"/>
  <c r="M17" i="1"/>
  <c r="K17" i="1"/>
  <c r="I17" i="1"/>
  <c r="E10" i="1"/>
  <c r="D10" i="1"/>
  <c r="Y16" i="1"/>
  <c r="W16" i="1"/>
  <c r="U16" i="1"/>
  <c r="O16" i="1"/>
  <c r="M16" i="1"/>
  <c r="K16" i="1"/>
  <c r="I16" i="1"/>
  <c r="E9" i="1"/>
  <c r="D9" i="1"/>
  <c r="Y15" i="1"/>
  <c r="W15" i="1"/>
  <c r="U15" i="1"/>
  <c r="O15" i="1"/>
  <c r="M15" i="1"/>
  <c r="K15" i="1"/>
  <c r="I15" i="1"/>
  <c r="E8" i="1"/>
  <c r="D8" i="1"/>
  <c r="Y14" i="1"/>
  <c r="W14" i="1"/>
  <c r="U14" i="1"/>
  <c r="O14" i="1"/>
  <c r="M14" i="1"/>
  <c r="K14" i="1"/>
  <c r="I14" i="1"/>
  <c r="E7" i="1"/>
  <c r="D7" i="1"/>
  <c r="Y13" i="1"/>
  <c r="W13" i="1"/>
  <c r="U13" i="1"/>
  <c r="O13" i="1"/>
  <c r="M13" i="1"/>
  <c r="K13" i="1"/>
  <c r="I13" i="1"/>
  <c r="E6" i="1"/>
  <c r="D6" i="1"/>
  <c r="Y12" i="1"/>
  <c r="W12" i="1"/>
  <c r="U12" i="1"/>
  <c r="S12" i="1"/>
  <c r="Q12" i="1"/>
  <c r="O12" i="1"/>
  <c r="M12" i="1"/>
  <c r="K12" i="1"/>
  <c r="I12" i="1"/>
  <c r="E5" i="1"/>
  <c r="D5" i="1"/>
  <c r="W11" i="1"/>
  <c r="U11" i="1"/>
  <c r="S11" i="1"/>
  <c r="Q11" i="1"/>
  <c r="O11" i="1"/>
  <c r="M11" i="1"/>
  <c r="K11" i="1"/>
  <c r="I11" i="1"/>
  <c r="E4" i="1"/>
  <c r="D4" i="1"/>
  <c r="W10" i="1"/>
  <c r="U10" i="1"/>
  <c r="O10" i="1"/>
  <c r="M10" i="1"/>
  <c r="K10" i="1"/>
  <c r="I10" i="1"/>
  <c r="E3" i="1"/>
  <c r="D3" i="1"/>
  <c r="Y9" i="1"/>
  <c r="W9" i="1"/>
  <c r="U9" i="1"/>
  <c r="S9" i="1"/>
  <c r="Q9" i="1"/>
  <c r="O9" i="1"/>
  <c r="M9" i="1"/>
  <c r="K9" i="1"/>
  <c r="I9" i="1"/>
  <c r="W8" i="1"/>
  <c r="U8" i="1"/>
  <c r="O8" i="1"/>
  <c r="M8" i="1"/>
  <c r="K8" i="1"/>
  <c r="I8" i="1"/>
  <c r="W7" i="1"/>
  <c r="U7" i="1"/>
  <c r="O7" i="1"/>
  <c r="M7" i="1"/>
  <c r="K7" i="1"/>
  <c r="I7" i="1"/>
  <c r="W6" i="1"/>
  <c r="U6" i="1"/>
  <c r="O6" i="1"/>
  <c r="M6" i="1"/>
  <c r="K6" i="1"/>
  <c r="I6" i="1"/>
  <c r="W5" i="1"/>
  <c r="U5" i="1"/>
  <c r="O5" i="1"/>
  <c r="M5" i="1"/>
  <c r="K5" i="1"/>
  <c r="I5" i="1"/>
  <c r="W4" i="1"/>
  <c r="U4" i="1"/>
  <c r="O4" i="1"/>
  <c r="M4" i="1"/>
  <c r="K4" i="1"/>
  <c r="I4" i="1"/>
  <c r="W3" i="1"/>
  <c r="U3" i="1"/>
  <c r="O3" i="1"/>
  <c r="M3" i="1"/>
  <c r="K3" i="1"/>
  <c r="I3" i="1"/>
  <c r="I27" i="1" l="1"/>
  <c r="Q27" i="1"/>
  <c r="Y27" i="1"/>
  <c r="K27" i="1"/>
  <c r="S27" i="1"/>
</calcChain>
</file>

<file path=xl/sharedStrings.xml><?xml version="1.0" encoding="utf-8"?>
<sst xmlns="http://schemas.openxmlformats.org/spreadsheetml/2006/main" count="69" uniqueCount="27">
  <si>
    <t>NO</t>
  </si>
  <si>
    <t>KECAMATAN</t>
  </si>
  <si>
    <t>PUSKESMAS</t>
  </si>
  <si>
    <t>PUSKESMAS MELAKSANAKAN KEGIATAN DETEKSI DINI IVA &amp; SADANIS*</t>
  </si>
  <si>
    <t>PEREMPUAN
USIA 30-50 TAHUN</t>
  </si>
  <si>
    <t>PEMERIKSAAN IVA</t>
  </si>
  <si>
    <t>PEMERIKSAAN SADANIS</t>
  </si>
  <si>
    <t>IVA POSITIF</t>
  </si>
  <si>
    <t>CURIGA KANKER LEHER RAHIM</t>
  </si>
  <si>
    <t>KRIOTERAPI</t>
  </si>
  <si>
    <t>IVA POSITIF DAN CURIGA KANKER LEHER RAHIM DIRUJUK</t>
  </si>
  <si>
    <t>TUMOR/BENJOLAN</t>
  </si>
  <si>
    <t>CURIGA KANKER PAYUDARA</t>
  </si>
  <si>
    <t>TUMOR DAN CURIGA KANKER PAYUDARA DIRUJUK</t>
  </si>
  <si>
    <t>JUMLAH</t>
  </si>
  <si>
    <t>%</t>
  </si>
  <si>
    <t>v</t>
  </si>
  <si>
    <t>JUMLAH KAB</t>
  </si>
  <si>
    <t>KODE KECAMATAN</t>
  </si>
  <si>
    <t>KODE PUSKESMAS</t>
  </si>
  <si>
    <t>Tulakan</t>
  </si>
  <si>
    <t>Ngadirojo</t>
  </si>
  <si>
    <t>Sudimoro</t>
  </si>
  <si>
    <t>Gemaharjo</t>
  </si>
  <si>
    <t>Bubakan</t>
  </si>
  <si>
    <t>Wonokarto</t>
  </si>
  <si>
    <t>Sukorejo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</si>
</sst>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right" vertical="center"/>
    </xf>
    <xf numFmtId="2" fontId="3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13f78f0d122da0c8/Documents/KOMIFO/PROFILKES%20KAB%20PACITAN_2024%20(Update%2014%20Mei%202025)%5e.xlsx" TargetMode="External"/><Relationship Id="rId1" Type="http://schemas.openxmlformats.org/officeDocument/2006/relationships/externalLinkPath" Target="/13f78f0d122da0c8/Documents/KOMIFO/PROFILKES%20KAB%20PACITAN_2024%20(Update%2014%20Mei%202025)%5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Copy of 17"/>
      <sheetName val="18"/>
      <sheetName val="Copy of 18"/>
      <sheetName val="18.1"/>
      <sheetName val="19"/>
      <sheetName val="20"/>
      <sheetName val="20 (1)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Copy of 46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a"/>
      <sheetName val="79b"/>
      <sheetName val="79c"/>
      <sheetName val="80"/>
      <sheetName val="81"/>
      <sheetName val="82"/>
      <sheetName val="800"/>
      <sheetName val="810"/>
      <sheetName val="83"/>
      <sheetName val="84"/>
      <sheetName val="840"/>
      <sheetName val="85"/>
      <sheetName val="86"/>
      <sheetName val="87"/>
      <sheetName val="SP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C9" t="str">
            <v>Donorojo</v>
          </cell>
          <cell r="E9" t="str">
            <v>Donorojo</v>
          </cell>
        </row>
        <row r="10">
          <cell r="E10" t="str">
            <v>Kalak</v>
          </cell>
        </row>
        <row r="11">
          <cell r="C11" t="str">
            <v>Punung</v>
          </cell>
          <cell r="E11" t="str">
            <v>Punung</v>
          </cell>
        </row>
        <row r="12">
          <cell r="E12" t="str">
            <v>Gondosari</v>
          </cell>
        </row>
        <row r="13">
          <cell r="C13" t="str">
            <v>Pringkuku</v>
          </cell>
          <cell r="E13" t="str">
            <v>Pringkuku</v>
          </cell>
        </row>
        <row r="14">
          <cell r="E14" t="str">
            <v>Candi</v>
          </cell>
        </row>
        <row r="15">
          <cell r="C15" t="str">
            <v>Pacitan</v>
          </cell>
          <cell r="E15" t="str">
            <v>Pacitan</v>
          </cell>
        </row>
        <row r="16">
          <cell r="E16" t="str">
            <v>Tanjungsari</v>
          </cell>
        </row>
        <row r="17">
          <cell r="C17" t="str">
            <v>Kebonagung</v>
          </cell>
          <cell r="E17" t="str">
            <v>Kebonagung</v>
          </cell>
        </row>
        <row r="18">
          <cell r="E18" t="str">
            <v>Ketrowonojoyo</v>
          </cell>
        </row>
        <row r="19">
          <cell r="C19" t="str">
            <v>Arjosari</v>
          </cell>
          <cell r="E19" t="str">
            <v>Arjosari</v>
          </cell>
        </row>
        <row r="20">
          <cell r="E20" t="str">
            <v>Kedungbendo</v>
          </cell>
        </row>
        <row r="21">
          <cell r="C21" t="str">
            <v>Nawangan</v>
          </cell>
          <cell r="E21" t="str">
            <v>Nawangan</v>
          </cell>
        </row>
        <row r="22">
          <cell r="E22" t="str">
            <v>Pakis Baru</v>
          </cell>
        </row>
        <row r="23">
          <cell r="C23" t="str">
            <v>Bandar</v>
          </cell>
          <cell r="E23" t="str">
            <v>Bandar</v>
          </cell>
        </row>
        <row r="24">
          <cell r="E24" t="str">
            <v>Jeruk</v>
          </cell>
        </row>
        <row r="25">
          <cell r="C25" t="str">
            <v>Tegalombo</v>
          </cell>
          <cell r="E25" t="str">
            <v>Tegalombo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>
        <row r="10">
          <cell r="D10">
            <v>35010200001</v>
          </cell>
        </row>
        <row r="11">
          <cell r="D11">
            <v>35010200002</v>
          </cell>
        </row>
        <row r="12">
          <cell r="D12">
            <v>35010200003</v>
          </cell>
        </row>
        <row r="13">
          <cell r="D13">
            <v>35010200004</v>
          </cell>
        </row>
        <row r="14">
          <cell r="D14">
            <v>35010200005</v>
          </cell>
        </row>
        <row r="15">
          <cell r="D15">
            <v>35010200006</v>
          </cell>
        </row>
        <row r="16">
          <cell r="D16">
            <v>35010200007</v>
          </cell>
        </row>
        <row r="17">
          <cell r="D17">
            <v>35010200008</v>
          </cell>
        </row>
        <row r="18">
          <cell r="D18">
            <v>35010200009</v>
          </cell>
        </row>
        <row r="19">
          <cell r="D19">
            <v>35010200010</v>
          </cell>
        </row>
        <row r="20">
          <cell r="D20">
            <v>35010200011</v>
          </cell>
        </row>
        <row r="21">
          <cell r="D21">
            <v>35010200012</v>
          </cell>
        </row>
        <row r="22">
          <cell r="D22">
            <v>35010200013</v>
          </cell>
        </row>
        <row r="23">
          <cell r="D23">
            <v>35010200014</v>
          </cell>
        </row>
        <row r="24">
          <cell r="D24">
            <v>35010200015</v>
          </cell>
        </row>
        <row r="25">
          <cell r="D25">
            <v>35010200016</v>
          </cell>
        </row>
        <row r="26">
          <cell r="D26">
            <v>35010200017</v>
          </cell>
        </row>
        <row r="27">
          <cell r="D27">
            <v>35010200018</v>
          </cell>
        </row>
        <row r="28">
          <cell r="D28">
            <v>35010200019</v>
          </cell>
        </row>
        <row r="29">
          <cell r="D29">
            <v>35010200020</v>
          </cell>
        </row>
        <row r="30">
          <cell r="D30">
            <v>35010200021</v>
          </cell>
        </row>
        <row r="31">
          <cell r="D31">
            <v>35010200022</v>
          </cell>
        </row>
        <row r="32">
          <cell r="D32">
            <v>35010200023</v>
          </cell>
        </row>
        <row r="33">
          <cell r="D33">
            <v>35010200024</v>
          </cell>
        </row>
      </sheetData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8BE5A-BFE8-471B-B0A2-77EF6C4BD68F}">
  <dimension ref="A1:Y27"/>
  <sheetViews>
    <sheetView tabSelected="1" zoomScale="81" workbookViewId="0">
      <selection activeCell="A3" sqref="A3:XFD3"/>
    </sheetView>
  </sheetViews>
  <sheetFormatPr defaultRowHeight="15"/>
  <cols>
    <col min="2" max="2" width="14.28515625" customWidth="1"/>
    <col min="3" max="3" width="13.140625" customWidth="1"/>
    <col min="4" max="4" width="13" customWidth="1"/>
    <col min="5" max="5" width="12.28515625" customWidth="1"/>
    <col min="6" max="6" width="14.140625" customWidth="1"/>
    <col min="7" max="7" width="11.28515625" customWidth="1"/>
  </cols>
  <sheetData>
    <row r="1" spans="1:25" ht="48.75" customHeight="1">
      <c r="A1" s="1" t="s">
        <v>0</v>
      </c>
      <c r="B1" s="2" t="s">
        <v>18</v>
      </c>
      <c r="C1" s="1" t="s">
        <v>1</v>
      </c>
      <c r="D1" s="2" t="s">
        <v>19</v>
      </c>
      <c r="E1" s="1" t="s">
        <v>2</v>
      </c>
      <c r="F1" s="3" t="s">
        <v>3</v>
      </c>
      <c r="G1" s="4" t="s">
        <v>4</v>
      </c>
      <c r="H1" s="3" t="s">
        <v>5</v>
      </c>
      <c r="I1" s="5"/>
      <c r="J1" s="3" t="s">
        <v>6</v>
      </c>
      <c r="K1" s="5"/>
      <c r="L1" s="1" t="s">
        <v>7</v>
      </c>
      <c r="M1" s="5"/>
      <c r="N1" s="3" t="s">
        <v>8</v>
      </c>
      <c r="O1" s="5"/>
      <c r="P1" s="1" t="s">
        <v>9</v>
      </c>
      <c r="Q1" s="5"/>
      <c r="R1" s="3" t="s">
        <v>10</v>
      </c>
      <c r="S1" s="5"/>
      <c r="T1" s="3" t="s">
        <v>11</v>
      </c>
      <c r="U1" s="5"/>
      <c r="V1" s="3" t="s">
        <v>12</v>
      </c>
      <c r="W1" s="5"/>
      <c r="X1" s="3" t="s">
        <v>13</v>
      </c>
      <c r="Y1" s="5"/>
    </row>
    <row r="2" spans="1:25" ht="45.75" customHeight="1">
      <c r="A2" s="5"/>
      <c r="B2" s="6"/>
      <c r="C2" s="5"/>
      <c r="D2" s="6"/>
      <c r="E2" s="5"/>
      <c r="F2" s="5"/>
      <c r="G2" s="5"/>
      <c r="H2" s="7" t="s">
        <v>14</v>
      </c>
      <c r="I2" s="7" t="s">
        <v>15</v>
      </c>
      <c r="J2" s="7" t="s">
        <v>14</v>
      </c>
      <c r="K2" s="7" t="s">
        <v>15</v>
      </c>
      <c r="L2" s="7" t="s">
        <v>14</v>
      </c>
      <c r="M2" s="7" t="s">
        <v>15</v>
      </c>
      <c r="N2" s="7" t="s">
        <v>14</v>
      </c>
      <c r="O2" s="7" t="s">
        <v>15</v>
      </c>
      <c r="P2" s="7" t="s">
        <v>14</v>
      </c>
      <c r="Q2" s="7" t="s">
        <v>15</v>
      </c>
      <c r="R2" s="7" t="s">
        <v>14</v>
      </c>
      <c r="S2" s="7" t="s">
        <v>15</v>
      </c>
      <c r="T2" s="7" t="s">
        <v>14</v>
      </c>
      <c r="U2" s="7" t="s">
        <v>15</v>
      </c>
      <c r="V2" s="7" t="s">
        <v>14</v>
      </c>
      <c r="W2" s="7" t="s">
        <v>15</v>
      </c>
      <c r="X2" s="7" t="s">
        <v>14</v>
      </c>
      <c r="Y2" s="7" t="s">
        <v>15</v>
      </c>
    </row>
    <row r="3" spans="1:25">
      <c r="A3" s="8">
        <v>1</v>
      </c>
      <c r="B3" s="8">
        <v>350101</v>
      </c>
      <c r="C3" s="9" t="str">
        <f>'[1]9'!C9</f>
        <v>Donorojo</v>
      </c>
      <c r="D3" s="8">
        <f>'[1]76'!D10</f>
        <v>35010200001</v>
      </c>
      <c r="E3" s="9" t="str">
        <f>'[1]9'!E9</f>
        <v>Donorojo</v>
      </c>
      <c r="F3" s="10" t="s">
        <v>16</v>
      </c>
      <c r="G3" s="11">
        <v>3300</v>
      </c>
      <c r="H3" s="11">
        <v>29</v>
      </c>
      <c r="I3" s="12">
        <f t="shared" ref="I3:I27" si="0">H3/G3*100</f>
        <v>0.87878787878787867</v>
      </c>
      <c r="J3" s="13">
        <v>6</v>
      </c>
      <c r="K3" s="12">
        <f t="shared" ref="K3:K26" si="1">J3/G3*100</f>
        <v>0.18181818181818182</v>
      </c>
      <c r="L3" s="11">
        <v>0</v>
      </c>
      <c r="M3" s="12">
        <f t="shared" ref="M3:M27" si="2">L3/$H3*100</f>
        <v>0</v>
      </c>
      <c r="N3" s="11">
        <v>0</v>
      </c>
      <c r="O3" s="12">
        <f t="shared" ref="O3:O27" si="3">N3/$H3*100</f>
        <v>0</v>
      </c>
      <c r="P3" s="11">
        <v>0</v>
      </c>
      <c r="Q3" s="12">
        <v>0</v>
      </c>
      <c r="R3" s="11">
        <v>1</v>
      </c>
      <c r="S3" s="12">
        <v>0</v>
      </c>
      <c r="T3" s="11">
        <v>0</v>
      </c>
      <c r="U3" s="12">
        <f t="shared" ref="U3:U27" si="4">T3/$J3*100</f>
        <v>0</v>
      </c>
      <c r="V3" s="11">
        <v>0</v>
      </c>
      <c r="W3" s="12">
        <f t="shared" ref="W3:W27" si="5">V3/$J3*100</f>
        <v>0</v>
      </c>
      <c r="X3" s="11">
        <v>0</v>
      </c>
      <c r="Y3" s="12">
        <v>0</v>
      </c>
    </row>
    <row r="4" spans="1:25">
      <c r="A4" s="8">
        <v>2</v>
      </c>
      <c r="C4" s="9"/>
      <c r="D4" s="8">
        <f>'[1]76'!D11</f>
        <v>35010200002</v>
      </c>
      <c r="E4" s="9" t="str">
        <f>'[1]9'!E10</f>
        <v>Kalak</v>
      </c>
      <c r="F4" s="10" t="s">
        <v>16</v>
      </c>
      <c r="G4" s="11">
        <v>2111</v>
      </c>
      <c r="H4" s="11">
        <v>27</v>
      </c>
      <c r="I4" s="12">
        <f t="shared" si="0"/>
        <v>1.2790146849834201</v>
      </c>
      <c r="J4" s="13">
        <v>919</v>
      </c>
      <c r="K4" s="12">
        <f t="shared" si="1"/>
        <v>43.533870203694931</v>
      </c>
      <c r="L4" s="11">
        <v>0</v>
      </c>
      <c r="M4" s="12">
        <f t="shared" si="2"/>
        <v>0</v>
      </c>
      <c r="N4" s="11">
        <v>0</v>
      </c>
      <c r="O4" s="12">
        <f t="shared" si="3"/>
        <v>0</v>
      </c>
      <c r="P4" s="11">
        <v>0</v>
      </c>
      <c r="Q4" s="12">
        <v>0</v>
      </c>
      <c r="R4" s="11">
        <v>0</v>
      </c>
      <c r="S4" s="12">
        <v>0</v>
      </c>
      <c r="T4" s="11">
        <v>0</v>
      </c>
      <c r="U4" s="12">
        <f t="shared" si="4"/>
        <v>0</v>
      </c>
      <c r="V4" s="11">
        <v>0</v>
      </c>
      <c r="W4" s="12">
        <f t="shared" si="5"/>
        <v>0</v>
      </c>
      <c r="X4" s="11">
        <v>0</v>
      </c>
      <c r="Y4" s="12">
        <v>0</v>
      </c>
    </row>
    <row r="5" spans="1:25">
      <c r="A5" s="8">
        <v>3</v>
      </c>
      <c r="B5" s="8">
        <v>350102</v>
      </c>
      <c r="C5" s="9" t="str">
        <f>'[1]9'!C11</f>
        <v>Punung</v>
      </c>
      <c r="D5" s="8">
        <f>'[1]76'!D12</f>
        <v>35010200003</v>
      </c>
      <c r="E5" s="9" t="str">
        <f>'[1]9'!E11</f>
        <v>Punung</v>
      </c>
      <c r="F5" s="10" t="s">
        <v>16</v>
      </c>
      <c r="G5" s="11">
        <v>3288</v>
      </c>
      <c r="H5" s="11">
        <v>48</v>
      </c>
      <c r="I5" s="12">
        <f t="shared" si="0"/>
        <v>1.4598540145985401</v>
      </c>
      <c r="J5" s="13">
        <v>48</v>
      </c>
      <c r="K5" s="12">
        <f t="shared" si="1"/>
        <v>1.4598540145985401</v>
      </c>
      <c r="L5" s="11">
        <v>0</v>
      </c>
      <c r="M5" s="12">
        <f t="shared" si="2"/>
        <v>0</v>
      </c>
      <c r="N5" s="11">
        <v>0</v>
      </c>
      <c r="O5" s="12">
        <f t="shared" si="3"/>
        <v>0</v>
      </c>
      <c r="P5" s="11">
        <v>0</v>
      </c>
      <c r="Q5" s="12">
        <v>0</v>
      </c>
      <c r="R5" s="11">
        <v>0</v>
      </c>
      <c r="S5" s="12">
        <v>0</v>
      </c>
      <c r="T5" s="11">
        <v>0</v>
      </c>
      <c r="U5" s="12">
        <f t="shared" si="4"/>
        <v>0</v>
      </c>
      <c r="V5" s="11">
        <v>0</v>
      </c>
      <c r="W5" s="12">
        <f t="shared" si="5"/>
        <v>0</v>
      </c>
      <c r="X5" s="11">
        <v>0</v>
      </c>
      <c r="Y5" s="12">
        <v>0</v>
      </c>
    </row>
    <row r="6" spans="1:25">
      <c r="A6" s="8">
        <v>4</v>
      </c>
      <c r="C6" s="9"/>
      <c r="D6" s="8">
        <f>'[1]76'!D13</f>
        <v>35010200004</v>
      </c>
      <c r="E6" s="9" t="str">
        <f>'[1]9'!E12</f>
        <v>Gondosari</v>
      </c>
      <c r="F6" s="10" t="s">
        <v>16</v>
      </c>
      <c r="G6" s="11">
        <v>1932</v>
      </c>
      <c r="H6" s="11">
        <v>33</v>
      </c>
      <c r="I6" s="12">
        <f t="shared" si="0"/>
        <v>1.7080745341614907</v>
      </c>
      <c r="J6" s="13">
        <v>24</v>
      </c>
      <c r="K6" s="12">
        <f t="shared" si="1"/>
        <v>1.2422360248447204</v>
      </c>
      <c r="L6" s="11">
        <v>0</v>
      </c>
      <c r="M6" s="12">
        <f t="shared" si="2"/>
        <v>0</v>
      </c>
      <c r="N6" s="11">
        <v>0</v>
      </c>
      <c r="O6" s="12">
        <f t="shared" si="3"/>
        <v>0</v>
      </c>
      <c r="P6" s="11">
        <v>0</v>
      </c>
      <c r="Q6" s="12">
        <v>0</v>
      </c>
      <c r="R6" s="11">
        <v>0</v>
      </c>
      <c r="S6" s="12">
        <v>0</v>
      </c>
      <c r="T6" s="11">
        <v>0</v>
      </c>
      <c r="U6" s="12">
        <f t="shared" si="4"/>
        <v>0</v>
      </c>
      <c r="V6" s="11">
        <v>0</v>
      </c>
      <c r="W6" s="12">
        <f t="shared" si="5"/>
        <v>0</v>
      </c>
      <c r="X6" s="11">
        <v>0</v>
      </c>
      <c r="Y6" s="12">
        <v>0</v>
      </c>
    </row>
    <row r="7" spans="1:25">
      <c r="A7" s="8">
        <v>5</v>
      </c>
      <c r="B7" s="8">
        <v>350103</v>
      </c>
      <c r="C7" s="9" t="str">
        <f>'[1]9'!C13</f>
        <v>Pringkuku</v>
      </c>
      <c r="D7" s="8">
        <f>'[1]76'!D14</f>
        <v>35010200005</v>
      </c>
      <c r="E7" s="9" t="str">
        <f>'[1]9'!E13</f>
        <v>Pringkuku</v>
      </c>
      <c r="F7" s="10" t="s">
        <v>16</v>
      </c>
      <c r="G7" s="11">
        <v>3003</v>
      </c>
      <c r="H7" s="11">
        <v>43</v>
      </c>
      <c r="I7" s="12">
        <f t="shared" si="0"/>
        <v>1.431901431901432</v>
      </c>
      <c r="J7" s="13">
        <v>188</v>
      </c>
      <c r="K7" s="12">
        <f t="shared" si="1"/>
        <v>6.2604062604062607</v>
      </c>
      <c r="L7" s="11">
        <v>0</v>
      </c>
      <c r="M7" s="12">
        <f t="shared" si="2"/>
        <v>0</v>
      </c>
      <c r="N7" s="11">
        <v>0</v>
      </c>
      <c r="O7" s="12">
        <f t="shared" si="3"/>
        <v>0</v>
      </c>
      <c r="P7" s="11">
        <v>0</v>
      </c>
      <c r="Q7" s="12">
        <v>0</v>
      </c>
      <c r="R7" s="11">
        <v>0</v>
      </c>
      <c r="S7" s="12">
        <v>0</v>
      </c>
      <c r="T7" s="11">
        <v>0</v>
      </c>
      <c r="U7" s="12">
        <f t="shared" si="4"/>
        <v>0</v>
      </c>
      <c r="V7" s="11">
        <v>0</v>
      </c>
      <c r="W7" s="12">
        <f t="shared" si="5"/>
        <v>0</v>
      </c>
      <c r="X7" s="11">
        <v>0</v>
      </c>
      <c r="Y7" s="12">
        <v>0</v>
      </c>
    </row>
    <row r="8" spans="1:25">
      <c r="A8" s="8">
        <v>6</v>
      </c>
      <c r="C8" s="9"/>
      <c r="D8" s="8">
        <f>'[1]76'!D15</f>
        <v>35010200006</v>
      </c>
      <c r="E8" s="9" t="str">
        <f>'[1]9'!E14</f>
        <v>Candi</v>
      </c>
      <c r="F8" s="10" t="s">
        <v>16</v>
      </c>
      <c r="G8" s="11">
        <v>1512</v>
      </c>
      <c r="H8" s="11">
        <v>25</v>
      </c>
      <c r="I8" s="12">
        <f t="shared" si="0"/>
        <v>1.6534391534391533</v>
      </c>
      <c r="J8" s="13">
        <v>130</v>
      </c>
      <c r="K8" s="12">
        <f t="shared" si="1"/>
        <v>8.5978835978835981</v>
      </c>
      <c r="L8" s="11">
        <v>0</v>
      </c>
      <c r="M8" s="12">
        <f t="shared" si="2"/>
        <v>0</v>
      </c>
      <c r="N8" s="11">
        <v>0</v>
      </c>
      <c r="O8" s="12">
        <f t="shared" si="3"/>
        <v>0</v>
      </c>
      <c r="P8" s="11">
        <v>0</v>
      </c>
      <c r="Q8" s="12">
        <v>0</v>
      </c>
      <c r="R8" s="11">
        <v>0</v>
      </c>
      <c r="S8" s="12">
        <v>0</v>
      </c>
      <c r="T8" s="11">
        <v>0</v>
      </c>
      <c r="U8" s="12">
        <f t="shared" si="4"/>
        <v>0</v>
      </c>
      <c r="V8" s="11">
        <v>0</v>
      </c>
      <c r="W8" s="12">
        <f t="shared" si="5"/>
        <v>0</v>
      </c>
      <c r="X8" s="11">
        <v>0</v>
      </c>
      <c r="Y8" s="12">
        <v>0</v>
      </c>
    </row>
    <row r="9" spans="1:25">
      <c r="A9" s="8">
        <v>7</v>
      </c>
      <c r="B9" s="8">
        <v>350104</v>
      </c>
      <c r="C9" s="9" t="str">
        <f>'[1]9'!C15</f>
        <v>Pacitan</v>
      </c>
      <c r="D9" s="8">
        <f>'[1]76'!D16</f>
        <v>35010200007</v>
      </c>
      <c r="E9" s="9" t="str">
        <f>'[1]9'!E15</f>
        <v>Pacitan</v>
      </c>
      <c r="F9" s="10" t="s">
        <v>16</v>
      </c>
      <c r="G9" s="11">
        <v>3498</v>
      </c>
      <c r="H9" s="11">
        <v>54</v>
      </c>
      <c r="I9" s="12">
        <f t="shared" si="0"/>
        <v>1.5437392795883362</v>
      </c>
      <c r="J9" s="13">
        <v>59</v>
      </c>
      <c r="K9" s="12">
        <f t="shared" si="1"/>
        <v>1.6866781017724413</v>
      </c>
      <c r="L9" s="11">
        <v>1</v>
      </c>
      <c r="M9" s="12">
        <f t="shared" si="2"/>
        <v>1.8518518518518516</v>
      </c>
      <c r="N9" s="11">
        <v>1</v>
      </c>
      <c r="O9" s="12">
        <f t="shared" si="3"/>
        <v>1.8518518518518516</v>
      </c>
      <c r="P9" s="11">
        <v>0</v>
      </c>
      <c r="Q9" s="12">
        <f>P9/$L9*100</f>
        <v>0</v>
      </c>
      <c r="R9" s="11">
        <v>1</v>
      </c>
      <c r="S9" s="12">
        <f>R9/($L9-$P9+$N9)*100</f>
        <v>50</v>
      </c>
      <c r="T9" s="11">
        <v>2</v>
      </c>
      <c r="U9" s="12">
        <f t="shared" si="4"/>
        <v>3.3898305084745761</v>
      </c>
      <c r="V9" s="11">
        <v>0</v>
      </c>
      <c r="W9" s="12">
        <f t="shared" si="5"/>
        <v>0</v>
      </c>
      <c r="X9" s="11">
        <v>1</v>
      </c>
      <c r="Y9" s="12">
        <f>X9/($T9+$V9)*100</f>
        <v>50</v>
      </c>
    </row>
    <row r="10" spans="1:25">
      <c r="A10" s="8">
        <v>8</v>
      </c>
      <c r="C10" s="9"/>
      <c r="D10" s="8">
        <f>'[1]76'!D17</f>
        <v>35010200008</v>
      </c>
      <c r="E10" s="9" t="str">
        <f>'[1]9'!E16</f>
        <v>Tanjungsari</v>
      </c>
      <c r="F10" s="10" t="s">
        <v>16</v>
      </c>
      <c r="G10" s="11">
        <v>7345</v>
      </c>
      <c r="H10" s="11">
        <v>64</v>
      </c>
      <c r="I10" s="12">
        <f t="shared" si="0"/>
        <v>0.87134104833219883</v>
      </c>
      <c r="J10" s="13">
        <v>64</v>
      </c>
      <c r="K10" s="12">
        <f t="shared" si="1"/>
        <v>0.87134104833219883</v>
      </c>
      <c r="L10" s="11">
        <v>0</v>
      </c>
      <c r="M10" s="12">
        <f t="shared" si="2"/>
        <v>0</v>
      </c>
      <c r="N10" s="11">
        <v>0</v>
      </c>
      <c r="O10" s="12">
        <f t="shared" si="3"/>
        <v>0</v>
      </c>
      <c r="P10" s="11">
        <v>0</v>
      </c>
      <c r="Q10" s="12">
        <v>0</v>
      </c>
      <c r="R10" s="11">
        <v>1</v>
      </c>
      <c r="S10" s="12">
        <v>0</v>
      </c>
      <c r="T10" s="11">
        <v>0</v>
      </c>
      <c r="U10" s="12">
        <f t="shared" si="4"/>
        <v>0</v>
      </c>
      <c r="V10" s="11">
        <v>0</v>
      </c>
      <c r="W10" s="12">
        <f t="shared" si="5"/>
        <v>0</v>
      </c>
      <c r="X10" s="11">
        <v>0</v>
      </c>
      <c r="Y10" s="12">
        <v>0</v>
      </c>
    </row>
    <row r="11" spans="1:25">
      <c r="A11" s="8">
        <v>9</v>
      </c>
      <c r="B11" s="8">
        <v>350105</v>
      </c>
      <c r="C11" s="9" t="str">
        <f>'[1]9'!C17</f>
        <v>Kebonagung</v>
      </c>
      <c r="D11" s="8">
        <f>'[1]76'!D18</f>
        <v>35010200009</v>
      </c>
      <c r="E11" s="9" t="str">
        <f>'[1]9'!E17</f>
        <v>Kebonagung</v>
      </c>
      <c r="F11" s="10" t="s">
        <v>16</v>
      </c>
      <c r="G11" s="11">
        <v>3545</v>
      </c>
      <c r="H11" s="11">
        <v>39</v>
      </c>
      <c r="I11" s="12">
        <f t="shared" si="0"/>
        <v>1.1001410437235544</v>
      </c>
      <c r="J11" s="13">
        <v>33</v>
      </c>
      <c r="K11" s="12">
        <f t="shared" si="1"/>
        <v>0.9308885754583921</v>
      </c>
      <c r="L11" s="11">
        <v>10</v>
      </c>
      <c r="M11" s="12">
        <f t="shared" si="2"/>
        <v>25.641025641025639</v>
      </c>
      <c r="N11" s="11">
        <v>0</v>
      </c>
      <c r="O11" s="12">
        <f t="shared" si="3"/>
        <v>0</v>
      </c>
      <c r="P11" s="11">
        <v>0</v>
      </c>
      <c r="Q11" s="12">
        <f t="shared" ref="Q11:Q12" si="6">P11/$L11*100</f>
        <v>0</v>
      </c>
      <c r="R11" s="11">
        <v>0</v>
      </c>
      <c r="S11" s="12">
        <f t="shared" ref="S11:S12" si="7">R11/($L11-$P11+$N11)*100</f>
        <v>0</v>
      </c>
      <c r="T11" s="11">
        <v>0</v>
      </c>
      <c r="U11" s="12">
        <f t="shared" si="4"/>
        <v>0</v>
      </c>
      <c r="V11" s="11">
        <v>0</v>
      </c>
      <c r="W11" s="12">
        <f t="shared" si="5"/>
        <v>0</v>
      </c>
      <c r="X11" s="11">
        <v>0</v>
      </c>
      <c r="Y11" s="12">
        <v>0</v>
      </c>
    </row>
    <row r="12" spans="1:25">
      <c r="A12" s="8">
        <v>10</v>
      </c>
      <c r="C12" s="9"/>
      <c r="D12" s="8">
        <f>'[1]76'!D19</f>
        <v>35010200010</v>
      </c>
      <c r="E12" s="9" t="str">
        <f>'[1]9'!E18</f>
        <v>Ketrowonojoyo</v>
      </c>
      <c r="F12" s="10" t="s">
        <v>16</v>
      </c>
      <c r="G12" s="11">
        <v>2790</v>
      </c>
      <c r="H12" s="11">
        <v>150</v>
      </c>
      <c r="I12" s="12">
        <f t="shared" si="0"/>
        <v>5.376344086021505</v>
      </c>
      <c r="J12" s="13">
        <v>4333</v>
      </c>
      <c r="K12" s="12">
        <f t="shared" si="1"/>
        <v>155.30465949820788</v>
      </c>
      <c r="L12" s="11">
        <v>75</v>
      </c>
      <c r="M12" s="12">
        <f t="shared" si="2"/>
        <v>50</v>
      </c>
      <c r="N12" s="11">
        <v>3</v>
      </c>
      <c r="O12" s="12">
        <f t="shared" si="3"/>
        <v>2</v>
      </c>
      <c r="P12" s="11">
        <v>8</v>
      </c>
      <c r="Q12" s="12">
        <f t="shared" si="6"/>
        <v>10.666666666666668</v>
      </c>
      <c r="R12" s="11">
        <v>6</v>
      </c>
      <c r="S12" s="12">
        <f t="shared" si="7"/>
        <v>8.5714285714285712</v>
      </c>
      <c r="T12" s="11">
        <v>4</v>
      </c>
      <c r="U12" s="12">
        <f t="shared" si="4"/>
        <v>9.2314793445649676E-2</v>
      </c>
      <c r="V12" s="11">
        <v>0</v>
      </c>
      <c r="W12" s="12">
        <f t="shared" si="5"/>
        <v>0</v>
      </c>
      <c r="X12" s="11">
        <v>1</v>
      </c>
      <c r="Y12" s="12">
        <f t="shared" ref="Y12:Y16" si="8">X12/($T12+$V12)*100</f>
        <v>25</v>
      </c>
    </row>
    <row r="13" spans="1:25">
      <c r="A13" s="8">
        <v>11</v>
      </c>
      <c r="B13" s="8">
        <v>350106</v>
      </c>
      <c r="C13" s="9" t="str">
        <f>'[1]9'!C19</f>
        <v>Arjosari</v>
      </c>
      <c r="D13" s="8">
        <f>'[1]76'!D20</f>
        <v>35010200011</v>
      </c>
      <c r="E13" s="9" t="str">
        <f>'[1]9'!E19</f>
        <v>Arjosari</v>
      </c>
      <c r="F13" s="10" t="s">
        <v>16</v>
      </c>
      <c r="G13" s="11">
        <v>4343</v>
      </c>
      <c r="H13" s="11">
        <v>43</v>
      </c>
      <c r="I13" s="12">
        <f t="shared" si="0"/>
        <v>0.99009900990099009</v>
      </c>
      <c r="J13" s="13">
        <v>20</v>
      </c>
      <c r="K13" s="12">
        <f t="shared" si="1"/>
        <v>0.46051116739580938</v>
      </c>
      <c r="L13" s="11">
        <v>0</v>
      </c>
      <c r="M13" s="12">
        <f t="shared" si="2"/>
        <v>0</v>
      </c>
      <c r="N13" s="11">
        <v>0</v>
      </c>
      <c r="O13" s="12">
        <f t="shared" si="3"/>
        <v>0</v>
      </c>
      <c r="P13" s="11">
        <v>0</v>
      </c>
      <c r="Q13" s="12">
        <v>0</v>
      </c>
      <c r="R13" s="11">
        <v>0</v>
      </c>
      <c r="S13" s="12">
        <v>0</v>
      </c>
      <c r="T13" s="11">
        <v>1</v>
      </c>
      <c r="U13" s="12">
        <f t="shared" si="4"/>
        <v>5</v>
      </c>
      <c r="V13" s="11">
        <v>2</v>
      </c>
      <c r="W13" s="12">
        <f t="shared" si="5"/>
        <v>10</v>
      </c>
      <c r="X13" s="11">
        <v>3</v>
      </c>
      <c r="Y13" s="12">
        <f t="shared" si="8"/>
        <v>100</v>
      </c>
    </row>
    <row r="14" spans="1:25">
      <c r="A14" s="8">
        <v>12</v>
      </c>
      <c r="C14" s="9"/>
      <c r="D14" s="8">
        <f>'[1]76'!D21</f>
        <v>35010200012</v>
      </c>
      <c r="E14" s="9" t="str">
        <f>'[1]9'!E20</f>
        <v>Kedungbendo</v>
      </c>
      <c r="F14" s="10" t="s">
        <v>16</v>
      </c>
      <c r="G14" s="11">
        <v>2236</v>
      </c>
      <c r="H14" s="11">
        <v>14</v>
      </c>
      <c r="I14" s="12">
        <f t="shared" si="0"/>
        <v>0.62611806797853309</v>
      </c>
      <c r="J14" s="13">
        <v>335</v>
      </c>
      <c r="K14" s="12">
        <f t="shared" si="1"/>
        <v>14.982110912343472</v>
      </c>
      <c r="L14" s="11">
        <v>0</v>
      </c>
      <c r="M14" s="12">
        <f t="shared" si="2"/>
        <v>0</v>
      </c>
      <c r="N14" s="11">
        <v>0</v>
      </c>
      <c r="O14" s="12">
        <f t="shared" si="3"/>
        <v>0</v>
      </c>
      <c r="P14" s="11">
        <v>0</v>
      </c>
      <c r="Q14" s="12">
        <v>0</v>
      </c>
      <c r="R14" s="11">
        <v>0</v>
      </c>
      <c r="S14" s="12">
        <v>0</v>
      </c>
      <c r="T14" s="11">
        <v>1</v>
      </c>
      <c r="U14" s="12">
        <f t="shared" si="4"/>
        <v>0.29850746268656719</v>
      </c>
      <c r="V14" s="11">
        <v>0</v>
      </c>
      <c r="W14" s="12">
        <f t="shared" si="5"/>
        <v>0</v>
      </c>
      <c r="X14" s="11">
        <v>1</v>
      </c>
      <c r="Y14" s="12">
        <f t="shared" si="8"/>
        <v>100</v>
      </c>
    </row>
    <row r="15" spans="1:25">
      <c r="A15" s="8">
        <v>13</v>
      </c>
      <c r="B15" s="8">
        <v>350107</v>
      </c>
      <c r="C15" s="9" t="str">
        <f>'[1]9'!C21</f>
        <v>Nawangan</v>
      </c>
      <c r="D15" s="8">
        <f>'[1]76'!D22</f>
        <v>35010200013</v>
      </c>
      <c r="E15" s="9" t="str">
        <f>'[1]9'!E21</f>
        <v>Nawangan</v>
      </c>
      <c r="F15" s="10" t="s">
        <v>16</v>
      </c>
      <c r="G15" s="11">
        <v>6519</v>
      </c>
      <c r="H15" s="11">
        <v>37</v>
      </c>
      <c r="I15" s="12">
        <f t="shared" si="0"/>
        <v>0.56757171345298352</v>
      </c>
      <c r="J15" s="13">
        <v>297</v>
      </c>
      <c r="K15" s="12">
        <f t="shared" si="1"/>
        <v>4.5559134836631383</v>
      </c>
      <c r="L15" s="11">
        <v>0</v>
      </c>
      <c r="M15" s="12">
        <f t="shared" si="2"/>
        <v>0</v>
      </c>
      <c r="N15" s="11">
        <v>0</v>
      </c>
      <c r="O15" s="12">
        <f t="shared" si="3"/>
        <v>0</v>
      </c>
      <c r="P15" s="11">
        <v>0</v>
      </c>
      <c r="Q15" s="12">
        <v>0</v>
      </c>
      <c r="R15" s="11">
        <v>0</v>
      </c>
      <c r="S15" s="12">
        <v>0</v>
      </c>
      <c r="T15" s="11">
        <v>1</v>
      </c>
      <c r="U15" s="12">
        <f t="shared" si="4"/>
        <v>0.33670033670033667</v>
      </c>
      <c r="V15" s="11">
        <v>0</v>
      </c>
      <c r="W15" s="12">
        <f t="shared" si="5"/>
        <v>0</v>
      </c>
      <c r="X15" s="11">
        <v>1</v>
      </c>
      <c r="Y15" s="12">
        <f t="shared" si="8"/>
        <v>100</v>
      </c>
    </row>
    <row r="16" spans="1:25">
      <c r="A16" s="8">
        <v>14</v>
      </c>
      <c r="B16" s="8"/>
      <c r="C16" s="9"/>
      <c r="D16" s="8">
        <f>'[1]76'!D23</f>
        <v>35010200014</v>
      </c>
      <c r="E16" s="9" t="str">
        <f>'[1]9'!E22</f>
        <v>Pakis Baru</v>
      </c>
      <c r="F16" s="10" t="s">
        <v>16</v>
      </c>
      <c r="G16" s="11">
        <v>3127</v>
      </c>
      <c r="H16" s="11">
        <v>76</v>
      </c>
      <c r="I16" s="12">
        <f t="shared" si="0"/>
        <v>2.4304445155100733</v>
      </c>
      <c r="J16" s="13">
        <v>76</v>
      </c>
      <c r="K16" s="12">
        <f t="shared" si="1"/>
        <v>2.4304445155100733</v>
      </c>
      <c r="L16" s="11">
        <v>0</v>
      </c>
      <c r="M16" s="12">
        <f t="shared" si="2"/>
        <v>0</v>
      </c>
      <c r="N16" s="11">
        <v>0</v>
      </c>
      <c r="O16" s="12">
        <f t="shared" si="3"/>
        <v>0</v>
      </c>
      <c r="P16" s="11">
        <v>0</v>
      </c>
      <c r="Q16" s="12">
        <v>0</v>
      </c>
      <c r="R16" s="11">
        <v>0</v>
      </c>
      <c r="S16" s="12">
        <v>0</v>
      </c>
      <c r="T16" s="11">
        <v>6</v>
      </c>
      <c r="U16" s="12">
        <f t="shared" si="4"/>
        <v>7.8947368421052628</v>
      </c>
      <c r="V16" s="11">
        <v>0</v>
      </c>
      <c r="W16" s="12">
        <f t="shared" si="5"/>
        <v>0</v>
      </c>
      <c r="X16" s="11">
        <v>6</v>
      </c>
      <c r="Y16" s="12">
        <f t="shared" si="8"/>
        <v>100</v>
      </c>
    </row>
    <row r="17" spans="1:25">
      <c r="A17" s="8">
        <v>15</v>
      </c>
      <c r="B17" s="8">
        <v>350108</v>
      </c>
      <c r="C17" s="9" t="str">
        <f>'[1]9'!C23</f>
        <v>Bandar</v>
      </c>
      <c r="D17" s="8">
        <f>'[1]76'!D24</f>
        <v>35010200015</v>
      </c>
      <c r="E17" s="9" t="str">
        <f>'[1]9'!E23</f>
        <v>Bandar</v>
      </c>
      <c r="F17" s="10" t="s">
        <v>16</v>
      </c>
      <c r="G17" s="11">
        <v>3177</v>
      </c>
      <c r="H17" s="11">
        <v>11</v>
      </c>
      <c r="I17" s="12">
        <f t="shared" si="0"/>
        <v>0.34623858986465217</v>
      </c>
      <c r="J17" s="13">
        <v>11</v>
      </c>
      <c r="K17" s="12">
        <f t="shared" si="1"/>
        <v>0.34623858986465217</v>
      </c>
      <c r="L17" s="11">
        <v>1</v>
      </c>
      <c r="M17" s="12">
        <f t="shared" si="2"/>
        <v>9.0909090909090917</v>
      </c>
      <c r="N17" s="11">
        <v>0</v>
      </c>
      <c r="O17" s="12">
        <f t="shared" si="3"/>
        <v>0</v>
      </c>
      <c r="P17" s="11">
        <v>0</v>
      </c>
      <c r="Q17" s="12">
        <f t="shared" ref="Q17:Q18" si="9">P17/$L17*100</f>
        <v>0</v>
      </c>
      <c r="R17" s="11">
        <v>0</v>
      </c>
      <c r="S17" s="12">
        <f t="shared" ref="S17:S18" si="10">R17/($L17-$P17+$N17)*100</f>
        <v>0</v>
      </c>
      <c r="T17" s="11">
        <v>0</v>
      </c>
      <c r="U17" s="12">
        <f t="shared" si="4"/>
        <v>0</v>
      </c>
      <c r="V17" s="11">
        <v>0</v>
      </c>
      <c r="W17" s="12">
        <f t="shared" si="5"/>
        <v>0</v>
      </c>
      <c r="X17" s="11">
        <v>0</v>
      </c>
      <c r="Y17" s="12">
        <v>0</v>
      </c>
    </row>
    <row r="18" spans="1:25">
      <c r="A18" s="8">
        <v>16</v>
      </c>
      <c r="B18" s="8"/>
      <c r="C18" s="9"/>
      <c r="D18" s="8">
        <f>'[1]76'!D25</f>
        <v>35010200016</v>
      </c>
      <c r="E18" s="9" t="str">
        <f>'[1]9'!E24</f>
        <v>Jeruk</v>
      </c>
      <c r="F18" s="10" t="s">
        <v>16</v>
      </c>
      <c r="G18" s="11">
        <v>2973</v>
      </c>
      <c r="H18" s="11">
        <v>10</v>
      </c>
      <c r="I18" s="12">
        <f t="shared" si="0"/>
        <v>0.33636057854019508</v>
      </c>
      <c r="J18" s="13">
        <v>172</v>
      </c>
      <c r="K18" s="12">
        <f t="shared" si="1"/>
        <v>5.7854019508913552</v>
      </c>
      <c r="L18" s="11">
        <v>8</v>
      </c>
      <c r="M18" s="12">
        <f t="shared" si="2"/>
        <v>80</v>
      </c>
      <c r="N18" s="11">
        <v>0</v>
      </c>
      <c r="O18" s="12">
        <f t="shared" si="3"/>
        <v>0</v>
      </c>
      <c r="P18" s="11">
        <v>0</v>
      </c>
      <c r="Q18" s="12">
        <f t="shared" si="9"/>
        <v>0</v>
      </c>
      <c r="R18" s="11">
        <v>7</v>
      </c>
      <c r="S18" s="12">
        <f t="shared" si="10"/>
        <v>87.5</v>
      </c>
      <c r="T18" s="11">
        <v>3</v>
      </c>
      <c r="U18" s="12">
        <f t="shared" si="4"/>
        <v>1.7441860465116279</v>
      </c>
      <c r="V18" s="11">
        <v>0</v>
      </c>
      <c r="W18" s="12">
        <f t="shared" si="5"/>
        <v>0</v>
      </c>
      <c r="X18" s="11">
        <v>3</v>
      </c>
      <c r="Y18" s="12">
        <f>X18/($T18+$V18)*100</f>
        <v>100</v>
      </c>
    </row>
    <row r="19" spans="1:25">
      <c r="A19" s="8">
        <v>17</v>
      </c>
      <c r="B19" s="8">
        <v>350109</v>
      </c>
      <c r="C19" s="9" t="str">
        <f>'[1]9'!C25</f>
        <v>Tegalombo</v>
      </c>
      <c r="D19" s="8">
        <f>'[1]76'!D26</f>
        <v>35010200017</v>
      </c>
      <c r="E19" s="9" t="str">
        <f>'[1]9'!E25</f>
        <v>Tegalombo</v>
      </c>
      <c r="F19" s="10" t="s">
        <v>16</v>
      </c>
      <c r="G19" s="11">
        <v>4812</v>
      </c>
      <c r="H19" s="11">
        <v>109</v>
      </c>
      <c r="I19" s="12">
        <f t="shared" si="0"/>
        <v>2.2651704073150456</v>
      </c>
      <c r="J19" s="13">
        <v>286</v>
      </c>
      <c r="K19" s="12">
        <f t="shared" si="1"/>
        <v>5.9434746467165418</v>
      </c>
      <c r="L19" s="11">
        <v>0</v>
      </c>
      <c r="M19" s="12">
        <f t="shared" si="2"/>
        <v>0</v>
      </c>
      <c r="N19" s="11">
        <v>0</v>
      </c>
      <c r="O19" s="12">
        <f t="shared" si="3"/>
        <v>0</v>
      </c>
      <c r="P19" s="11">
        <v>0</v>
      </c>
      <c r="Q19" s="12">
        <v>0</v>
      </c>
      <c r="R19" s="11">
        <v>0</v>
      </c>
      <c r="S19" s="12">
        <v>0</v>
      </c>
      <c r="T19" s="11">
        <v>0</v>
      </c>
      <c r="U19" s="12">
        <f t="shared" si="4"/>
        <v>0</v>
      </c>
      <c r="V19" s="11">
        <v>0</v>
      </c>
      <c r="W19" s="12">
        <f t="shared" si="5"/>
        <v>0</v>
      </c>
      <c r="X19" s="11">
        <v>0</v>
      </c>
      <c r="Y19" s="12">
        <v>0</v>
      </c>
    </row>
    <row r="20" spans="1:25">
      <c r="A20" s="8">
        <v>18</v>
      </c>
      <c r="B20" s="8"/>
      <c r="C20" s="9"/>
      <c r="D20" s="8">
        <f>'[1]76'!D27</f>
        <v>35010200018</v>
      </c>
      <c r="E20" s="18" t="s">
        <v>23</v>
      </c>
      <c r="F20" s="10" t="s">
        <v>16</v>
      </c>
      <c r="G20" s="11">
        <v>2632</v>
      </c>
      <c r="H20" s="11">
        <v>85</v>
      </c>
      <c r="I20" s="12">
        <f t="shared" si="0"/>
        <v>3.2294832826747721</v>
      </c>
      <c r="J20" s="13">
        <v>224</v>
      </c>
      <c r="K20" s="12">
        <f t="shared" si="1"/>
        <v>8.5106382978723403</v>
      </c>
      <c r="L20" s="11">
        <v>0</v>
      </c>
      <c r="M20" s="12">
        <f t="shared" si="2"/>
        <v>0</v>
      </c>
      <c r="N20" s="11">
        <v>0</v>
      </c>
      <c r="O20" s="12">
        <f t="shared" si="3"/>
        <v>0</v>
      </c>
      <c r="P20" s="11">
        <v>0</v>
      </c>
      <c r="Q20" s="12">
        <v>0</v>
      </c>
      <c r="R20" s="11">
        <v>0</v>
      </c>
      <c r="S20" s="12">
        <v>0</v>
      </c>
      <c r="T20" s="11">
        <v>3</v>
      </c>
      <c r="U20" s="12">
        <f t="shared" si="4"/>
        <v>1.3392857142857142</v>
      </c>
      <c r="V20" s="11">
        <v>0</v>
      </c>
      <c r="W20" s="12">
        <f t="shared" si="5"/>
        <v>0</v>
      </c>
      <c r="X20" s="11">
        <v>0</v>
      </c>
      <c r="Y20" s="12">
        <f>X20/($T20+$V20)*100</f>
        <v>0</v>
      </c>
    </row>
    <row r="21" spans="1:25">
      <c r="A21" s="8">
        <v>19</v>
      </c>
      <c r="B21" s="8">
        <v>350110</v>
      </c>
      <c r="C21" s="9" t="s">
        <v>20</v>
      </c>
      <c r="D21" s="8">
        <f>'[1]76'!D28</f>
        <v>35010200019</v>
      </c>
      <c r="E21" s="18" t="s">
        <v>20</v>
      </c>
      <c r="F21" s="10" t="s">
        <v>16</v>
      </c>
      <c r="G21" s="11">
        <v>6221</v>
      </c>
      <c r="H21" s="11">
        <v>123</v>
      </c>
      <c r="I21" s="12">
        <f t="shared" si="0"/>
        <v>1.9771740877672399</v>
      </c>
      <c r="J21" s="13">
        <v>123</v>
      </c>
      <c r="K21" s="12">
        <f t="shared" si="1"/>
        <v>1.9771740877672399</v>
      </c>
      <c r="L21" s="11">
        <v>0</v>
      </c>
      <c r="M21" s="12">
        <f t="shared" si="2"/>
        <v>0</v>
      </c>
      <c r="N21" s="11">
        <v>2</v>
      </c>
      <c r="O21" s="12">
        <f t="shared" si="3"/>
        <v>1.6260162601626018</v>
      </c>
      <c r="P21" s="11">
        <v>0</v>
      </c>
      <c r="Q21" s="12">
        <v>0</v>
      </c>
      <c r="R21" s="11">
        <v>2</v>
      </c>
      <c r="S21" s="12">
        <f>R21/($L21-$P21+$N21)*100</f>
        <v>100</v>
      </c>
      <c r="T21" s="11">
        <v>0</v>
      </c>
      <c r="U21" s="12">
        <f t="shared" si="4"/>
        <v>0</v>
      </c>
      <c r="V21" s="11">
        <v>0</v>
      </c>
      <c r="W21" s="12">
        <f t="shared" si="5"/>
        <v>0</v>
      </c>
      <c r="X21" s="11">
        <v>0</v>
      </c>
      <c r="Y21" s="12">
        <v>0</v>
      </c>
    </row>
    <row r="22" spans="1:25">
      <c r="A22" s="8">
        <v>20</v>
      </c>
      <c r="B22" s="8"/>
      <c r="C22" s="9"/>
      <c r="D22" s="8">
        <f>'[1]76'!D29</f>
        <v>35010200020</v>
      </c>
      <c r="E22" s="18" t="s">
        <v>24</v>
      </c>
      <c r="F22" s="10" t="s">
        <v>16</v>
      </c>
      <c r="G22" s="11">
        <v>4883</v>
      </c>
      <c r="H22" s="11">
        <v>67</v>
      </c>
      <c r="I22" s="12">
        <f t="shared" si="0"/>
        <v>1.3721073110792545</v>
      </c>
      <c r="J22" s="13">
        <v>99</v>
      </c>
      <c r="K22" s="12">
        <f t="shared" si="1"/>
        <v>2.0274421462215848</v>
      </c>
      <c r="L22" s="11">
        <v>0</v>
      </c>
      <c r="M22" s="12">
        <f t="shared" si="2"/>
        <v>0</v>
      </c>
      <c r="N22" s="11">
        <v>0</v>
      </c>
      <c r="O22" s="12">
        <f t="shared" si="3"/>
        <v>0</v>
      </c>
      <c r="P22" s="11">
        <v>0</v>
      </c>
      <c r="Q22" s="12">
        <v>0</v>
      </c>
      <c r="R22" s="11">
        <v>0</v>
      </c>
      <c r="S22" s="12">
        <v>0</v>
      </c>
      <c r="T22" s="11">
        <v>0</v>
      </c>
      <c r="U22" s="12">
        <f t="shared" si="4"/>
        <v>0</v>
      </c>
      <c r="V22" s="11">
        <v>0</v>
      </c>
      <c r="W22" s="12">
        <f t="shared" si="5"/>
        <v>0</v>
      </c>
      <c r="X22" s="11">
        <v>0</v>
      </c>
      <c r="Y22" s="12">
        <v>0</v>
      </c>
    </row>
    <row r="23" spans="1:25">
      <c r="A23" s="8">
        <v>21</v>
      </c>
      <c r="B23" s="8">
        <v>350111</v>
      </c>
      <c r="C23" s="9" t="s">
        <v>21</v>
      </c>
      <c r="D23" s="8">
        <f>'[1]76'!D30</f>
        <v>35010200021</v>
      </c>
      <c r="E23" s="18" t="s">
        <v>21</v>
      </c>
      <c r="F23" s="10" t="s">
        <v>16</v>
      </c>
      <c r="G23" s="11">
        <v>4566</v>
      </c>
      <c r="H23" s="11">
        <v>236</v>
      </c>
      <c r="I23" s="12">
        <f t="shared" si="0"/>
        <v>5.1686377573368372</v>
      </c>
      <c r="J23" s="13">
        <v>163</v>
      </c>
      <c r="K23" s="12">
        <f t="shared" si="1"/>
        <v>3.5698642137538323</v>
      </c>
      <c r="L23" s="11">
        <v>1</v>
      </c>
      <c r="M23" s="12">
        <f t="shared" si="2"/>
        <v>0.42372881355932202</v>
      </c>
      <c r="N23" s="11">
        <v>0</v>
      </c>
      <c r="O23" s="12">
        <f t="shared" si="3"/>
        <v>0</v>
      </c>
      <c r="P23" s="11">
        <v>0</v>
      </c>
      <c r="Q23" s="12">
        <f>P23/$L23*100</f>
        <v>0</v>
      </c>
      <c r="R23" s="11">
        <v>1</v>
      </c>
      <c r="S23" s="12">
        <f>R23/($L23-$P23+$N23)*100</f>
        <v>100</v>
      </c>
      <c r="T23" s="11">
        <v>2</v>
      </c>
      <c r="U23" s="12">
        <f t="shared" si="4"/>
        <v>1.2269938650306749</v>
      </c>
      <c r="V23" s="11">
        <v>0</v>
      </c>
      <c r="W23" s="12">
        <f t="shared" si="5"/>
        <v>0</v>
      </c>
      <c r="X23" s="11">
        <v>2</v>
      </c>
      <c r="Y23" s="12">
        <f>X23/($T23+$V23)*100</f>
        <v>100</v>
      </c>
    </row>
    <row r="24" spans="1:25">
      <c r="A24" s="8">
        <v>22</v>
      </c>
      <c r="B24" s="8"/>
      <c r="C24" s="9"/>
      <c r="D24" s="8">
        <f>'[1]76'!D31</f>
        <v>35010200022</v>
      </c>
      <c r="E24" s="18" t="s">
        <v>25</v>
      </c>
      <c r="F24" s="10" t="s">
        <v>16</v>
      </c>
      <c r="G24" s="11">
        <v>2210</v>
      </c>
      <c r="H24" s="11">
        <v>14</v>
      </c>
      <c r="I24" s="12">
        <f t="shared" si="0"/>
        <v>0.63348416289592757</v>
      </c>
      <c r="J24" s="13">
        <v>6</v>
      </c>
      <c r="K24" s="12">
        <f t="shared" si="1"/>
        <v>0.27149321266968324</v>
      </c>
      <c r="L24" s="11">
        <v>0</v>
      </c>
      <c r="M24" s="12">
        <f t="shared" si="2"/>
        <v>0</v>
      </c>
      <c r="N24" s="11">
        <v>0</v>
      </c>
      <c r="O24" s="12">
        <f t="shared" si="3"/>
        <v>0</v>
      </c>
      <c r="P24" s="11">
        <v>0</v>
      </c>
      <c r="Q24" s="12">
        <v>0</v>
      </c>
      <c r="R24" s="11">
        <v>0</v>
      </c>
      <c r="S24" s="12">
        <v>0</v>
      </c>
      <c r="T24" s="11">
        <v>0</v>
      </c>
      <c r="U24" s="12">
        <f t="shared" si="4"/>
        <v>0</v>
      </c>
      <c r="V24" s="11">
        <v>0</v>
      </c>
      <c r="W24" s="12">
        <f t="shared" si="5"/>
        <v>0</v>
      </c>
      <c r="X24" s="11">
        <v>0</v>
      </c>
      <c r="Y24" s="12">
        <v>0</v>
      </c>
    </row>
    <row r="25" spans="1:25">
      <c r="A25" s="8">
        <v>23</v>
      </c>
      <c r="B25" s="8">
        <v>350112</v>
      </c>
      <c r="C25" s="9" t="s">
        <v>22</v>
      </c>
      <c r="D25" s="8">
        <f>'[1]76'!D32</f>
        <v>35010200023</v>
      </c>
      <c r="E25" s="18" t="s">
        <v>22</v>
      </c>
      <c r="F25" s="10" t="s">
        <v>16</v>
      </c>
      <c r="G25" s="11">
        <v>3098</v>
      </c>
      <c r="H25" s="11">
        <v>148</v>
      </c>
      <c r="I25" s="12">
        <f t="shared" si="0"/>
        <v>4.7772756617172369</v>
      </c>
      <c r="J25" s="13">
        <v>144</v>
      </c>
      <c r="K25" s="12">
        <f t="shared" si="1"/>
        <v>4.6481601032924464</v>
      </c>
      <c r="L25" s="11">
        <v>0</v>
      </c>
      <c r="M25" s="12">
        <f t="shared" si="2"/>
        <v>0</v>
      </c>
      <c r="N25" s="11">
        <v>0</v>
      </c>
      <c r="O25" s="12">
        <f t="shared" si="3"/>
        <v>0</v>
      </c>
      <c r="P25" s="11">
        <v>0</v>
      </c>
      <c r="Q25" s="12">
        <v>0</v>
      </c>
      <c r="R25" s="11">
        <v>0</v>
      </c>
      <c r="S25" s="12">
        <v>0</v>
      </c>
      <c r="T25" s="11">
        <v>0</v>
      </c>
      <c r="U25" s="12">
        <f t="shared" si="4"/>
        <v>0</v>
      </c>
      <c r="V25" s="11">
        <v>0</v>
      </c>
      <c r="W25" s="12">
        <f t="shared" si="5"/>
        <v>0</v>
      </c>
      <c r="X25" s="11">
        <v>0</v>
      </c>
      <c r="Y25" s="12">
        <v>0</v>
      </c>
    </row>
    <row r="26" spans="1:25">
      <c r="A26" s="8">
        <v>24</v>
      </c>
      <c r="B26" s="8"/>
      <c r="C26" s="9"/>
      <c r="D26" s="8">
        <f>'[1]76'!D33</f>
        <v>35010200024</v>
      </c>
      <c r="E26" s="18" t="s">
        <v>26</v>
      </c>
      <c r="F26" s="10" t="s">
        <v>16</v>
      </c>
      <c r="G26" s="11">
        <v>1568</v>
      </c>
      <c r="H26" s="11">
        <v>50</v>
      </c>
      <c r="I26" s="12">
        <f t="shared" si="0"/>
        <v>3.1887755102040818</v>
      </c>
      <c r="J26" s="13">
        <v>50</v>
      </c>
      <c r="K26" s="12">
        <f t="shared" si="1"/>
        <v>3.1887755102040818</v>
      </c>
      <c r="L26" s="11">
        <v>0</v>
      </c>
      <c r="M26" s="12">
        <f t="shared" si="2"/>
        <v>0</v>
      </c>
      <c r="N26" s="11">
        <v>0</v>
      </c>
      <c r="O26" s="12">
        <f t="shared" si="3"/>
        <v>0</v>
      </c>
      <c r="P26" s="11">
        <v>0</v>
      </c>
      <c r="Q26" s="12">
        <v>0</v>
      </c>
      <c r="R26" s="11">
        <v>0</v>
      </c>
      <c r="S26" s="12">
        <v>0</v>
      </c>
      <c r="T26" s="11">
        <v>0</v>
      </c>
      <c r="U26" s="12">
        <f t="shared" si="4"/>
        <v>0</v>
      </c>
      <c r="V26" s="11">
        <v>0</v>
      </c>
      <c r="W26" s="12">
        <f t="shared" si="5"/>
        <v>0</v>
      </c>
      <c r="X26" s="11">
        <v>0</v>
      </c>
      <c r="Y26" s="12">
        <v>0</v>
      </c>
    </row>
    <row r="27" spans="1:25">
      <c r="A27" s="14" t="s">
        <v>17</v>
      </c>
      <c r="B27" s="14"/>
      <c r="C27" s="14"/>
      <c r="D27" s="14"/>
      <c r="E27" s="14"/>
      <c r="F27" s="15">
        <f>COUNTIF(F3:F26,"v")</f>
        <v>24</v>
      </c>
      <c r="G27" s="16">
        <f t="shared" ref="G27:H27" si="11">SUM(G3:G26)</f>
        <v>84689</v>
      </c>
      <c r="H27" s="16">
        <f t="shared" si="11"/>
        <v>1535</v>
      </c>
      <c r="I27" s="17">
        <f t="shared" si="0"/>
        <v>1.8125140218918632</v>
      </c>
      <c r="J27" s="16">
        <f>SUM(J3:J26)</f>
        <v>7810</v>
      </c>
      <c r="K27" s="17">
        <f>J27/G27*100</f>
        <v>9.2219768801143012</v>
      </c>
      <c r="L27" s="16">
        <f>SUM(L3:L26)</f>
        <v>96</v>
      </c>
      <c r="M27" s="17">
        <f t="shared" si="2"/>
        <v>6.2540716612377851</v>
      </c>
      <c r="N27" s="16">
        <f>SUM(N3:N26)</f>
        <v>6</v>
      </c>
      <c r="O27" s="17">
        <f t="shared" si="3"/>
        <v>0.39087947882736157</v>
      </c>
      <c r="P27" s="16">
        <f>SUM(P3:P26)</f>
        <v>8</v>
      </c>
      <c r="Q27" s="17">
        <f>P27/$L27*100</f>
        <v>8.3333333333333321</v>
      </c>
      <c r="R27" s="16">
        <f>SUM(R3:R26)</f>
        <v>19</v>
      </c>
      <c r="S27" s="17">
        <f>R27/($L27-$P27+$N27)*100</f>
        <v>20.212765957446805</v>
      </c>
      <c r="T27" s="16">
        <f>SUM(T3:T26)</f>
        <v>23</v>
      </c>
      <c r="U27" s="17">
        <f t="shared" si="4"/>
        <v>0.29449423815621001</v>
      </c>
      <c r="V27" s="16">
        <f>SUM(V3:V26)</f>
        <v>2</v>
      </c>
      <c r="W27" s="17">
        <f t="shared" si="5"/>
        <v>2.5608194622279128E-2</v>
      </c>
      <c r="X27" s="16">
        <f>SUM(X3:X26)</f>
        <v>18</v>
      </c>
      <c r="Y27" s="17">
        <f>X27/($T27+$V27)*100</f>
        <v>72</v>
      </c>
    </row>
  </sheetData>
  <mergeCells count="17">
    <mergeCell ref="R1:S1"/>
    <mergeCell ref="T1:U1"/>
    <mergeCell ref="V1:W1"/>
    <mergeCell ref="X1:Y1"/>
    <mergeCell ref="A27:E27"/>
    <mergeCell ref="G1:G2"/>
    <mergeCell ref="H1:I1"/>
    <mergeCell ref="J1:K1"/>
    <mergeCell ref="L1:M1"/>
    <mergeCell ref="N1:O1"/>
    <mergeCell ref="P1:Q1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Lutfiansyah Afrizal</dc:creator>
  <cp:lastModifiedBy>Lutfiansyah Afrizal</cp:lastModifiedBy>
  <dcterms:created xsi:type="dcterms:W3CDTF">2025-07-11T04:18:19Z</dcterms:created>
  <dcterms:modified xsi:type="dcterms:W3CDTF">2025-07-11T04:30:25Z</dcterms:modified>
</cp:coreProperties>
</file>