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2" documentId="8_{D4F95B8C-36DF-4469-9AA1-4BA8090DC5D3}" xr6:coauthVersionLast="47" xr6:coauthVersionMax="47" xr10:uidLastSave="{6D6FF386-66E7-4835-811E-E26D1655A026}"/>
  <bookViews>
    <workbookView xWindow="-105" yWindow="0" windowWidth="14610" windowHeight="15585" xr2:uid="{0DD8A8E5-48BA-4D20-B0A6-9840185E6F8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29" i="1"/>
  <c r="D23" i="1"/>
  <c r="D24" i="1"/>
  <c r="D25" i="1"/>
  <c r="D26" i="1"/>
  <c r="D27" i="1"/>
  <c r="D28" i="1"/>
  <c r="B5" i="1"/>
  <c r="Q29" i="1"/>
  <c r="O29" i="1"/>
  <c r="M29" i="1"/>
  <c r="K29" i="1"/>
  <c r="I29" i="1"/>
  <c r="F29" i="1"/>
  <c r="R28" i="1"/>
  <c r="P28" i="1"/>
  <c r="N28" i="1"/>
  <c r="G28" i="1"/>
  <c r="E22" i="1"/>
  <c r="D22" i="1"/>
  <c r="R27" i="1"/>
  <c r="P27" i="1"/>
  <c r="N27" i="1"/>
  <c r="G27" i="1"/>
  <c r="E21" i="1"/>
  <c r="D21" i="1"/>
  <c r="C21" i="1"/>
  <c r="B21" i="1"/>
  <c r="R26" i="1"/>
  <c r="P26" i="1"/>
  <c r="N26" i="1"/>
  <c r="G26" i="1"/>
  <c r="E20" i="1"/>
  <c r="D20" i="1"/>
  <c r="R25" i="1"/>
  <c r="P25" i="1"/>
  <c r="N25" i="1"/>
  <c r="G25" i="1"/>
  <c r="E19" i="1"/>
  <c r="D19" i="1"/>
  <c r="C19" i="1"/>
  <c r="B19" i="1"/>
  <c r="R24" i="1"/>
  <c r="P24" i="1"/>
  <c r="N24" i="1"/>
  <c r="G24" i="1"/>
  <c r="E18" i="1"/>
  <c r="D18" i="1"/>
  <c r="R23" i="1"/>
  <c r="P23" i="1"/>
  <c r="N23" i="1"/>
  <c r="G23" i="1"/>
  <c r="E17" i="1"/>
  <c r="D17" i="1"/>
  <c r="C17" i="1"/>
  <c r="B17" i="1"/>
  <c r="R22" i="1"/>
  <c r="P22" i="1"/>
  <c r="N22" i="1"/>
  <c r="G22" i="1"/>
  <c r="E16" i="1"/>
  <c r="D16" i="1"/>
  <c r="R21" i="1"/>
  <c r="P21" i="1"/>
  <c r="N21" i="1"/>
  <c r="G21" i="1"/>
  <c r="E15" i="1"/>
  <c r="D15" i="1"/>
  <c r="C15" i="1"/>
  <c r="B15" i="1"/>
  <c r="R20" i="1"/>
  <c r="P20" i="1"/>
  <c r="N20" i="1"/>
  <c r="G20" i="1"/>
  <c r="E14" i="1"/>
  <c r="D14" i="1"/>
  <c r="R19" i="1"/>
  <c r="P19" i="1"/>
  <c r="N19" i="1"/>
  <c r="G19" i="1"/>
  <c r="E13" i="1"/>
  <c r="D13" i="1"/>
  <c r="C13" i="1"/>
  <c r="B13" i="1"/>
  <c r="R18" i="1"/>
  <c r="P18" i="1"/>
  <c r="N18" i="1"/>
  <c r="G18" i="1"/>
  <c r="E12" i="1"/>
  <c r="D12" i="1"/>
  <c r="R17" i="1"/>
  <c r="P17" i="1"/>
  <c r="N17" i="1"/>
  <c r="G17" i="1"/>
  <c r="E11" i="1"/>
  <c r="D11" i="1"/>
  <c r="C11" i="1"/>
  <c r="B11" i="1"/>
  <c r="R16" i="1"/>
  <c r="P16" i="1"/>
  <c r="N16" i="1"/>
  <c r="G16" i="1"/>
  <c r="E10" i="1"/>
  <c r="D10" i="1"/>
  <c r="R15" i="1"/>
  <c r="P15" i="1"/>
  <c r="N15" i="1"/>
  <c r="G15" i="1"/>
  <c r="E9" i="1"/>
  <c r="D9" i="1"/>
  <c r="C9" i="1"/>
  <c r="B9" i="1"/>
  <c r="R14" i="1"/>
  <c r="P14" i="1"/>
  <c r="N14" i="1"/>
  <c r="G14" i="1"/>
  <c r="E8" i="1"/>
  <c r="D8" i="1"/>
  <c r="R13" i="1"/>
  <c r="P13" i="1"/>
  <c r="N13" i="1"/>
  <c r="G13" i="1"/>
  <c r="E7" i="1"/>
  <c r="D7" i="1"/>
  <c r="C7" i="1"/>
  <c r="B7" i="1"/>
  <c r="R12" i="1"/>
  <c r="P12" i="1"/>
  <c r="N12" i="1"/>
  <c r="G12" i="1"/>
  <c r="E6" i="1"/>
  <c r="D6" i="1"/>
  <c r="R11" i="1"/>
  <c r="P11" i="1"/>
  <c r="N11" i="1"/>
  <c r="G11" i="1"/>
  <c r="E5" i="1"/>
  <c r="D5" i="1"/>
  <c r="C5" i="1"/>
  <c r="R10" i="1"/>
  <c r="P10" i="1"/>
  <c r="N10" i="1"/>
  <c r="G10" i="1"/>
  <c r="R9" i="1"/>
  <c r="P9" i="1"/>
  <c r="N9" i="1"/>
  <c r="G9" i="1"/>
  <c r="R8" i="1"/>
  <c r="P8" i="1"/>
  <c r="N8" i="1"/>
  <c r="G8" i="1"/>
  <c r="R7" i="1"/>
  <c r="P7" i="1"/>
  <c r="N7" i="1"/>
  <c r="G7" i="1"/>
  <c r="R6" i="1"/>
  <c r="P6" i="1"/>
  <c r="N6" i="1"/>
  <c r="G6" i="1"/>
  <c r="R5" i="1"/>
  <c r="P5" i="1"/>
  <c r="N5" i="1"/>
  <c r="G5" i="1"/>
  <c r="G29" i="1" l="1"/>
  <c r="R29" i="1"/>
  <c r="N29" i="1"/>
  <c r="P29" i="1"/>
  <c r="J29" i="1"/>
</calcChain>
</file>

<file path=xl/sharedStrings.xml><?xml version="1.0" encoding="utf-8"?>
<sst xmlns="http://schemas.openxmlformats.org/spreadsheetml/2006/main" count="39" uniqueCount="23">
  <si>
    <t>NO</t>
  </si>
  <si>
    <t>KECAMATAN</t>
  </si>
  <si>
    <t>PUSKESMAS</t>
  </si>
  <si>
    <t>JUMLAH PENDUDUK</t>
  </si>
  <si>
    <t>JUMLAH TARGET PENEMUAN</t>
  </si>
  <si>
    <t>DIARE</t>
  </si>
  <si>
    <t>DILAYANI</t>
  </si>
  <si>
    <t>MENDAPAT ORALIT</t>
  </si>
  <si>
    <t>MENDAPAT ZINC</t>
  </si>
  <si>
    <t>SEMUA UMUR</t>
  </si>
  <si>
    <t>BALITA</t>
  </si>
  <si>
    <t>JUMLAH</t>
  </si>
  <si>
    <t>%</t>
  </si>
  <si>
    <t>JUMLAH KAB</t>
  </si>
  <si>
    <t>ANGKA KESAKITAN DIARE PER 1.000 PENDUDUK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</si>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</sst>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37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F66B-C3CE-4E45-BE6F-49BA9712AA70}">
  <dimension ref="A1:R30"/>
  <sheetViews>
    <sheetView tabSelected="1" topLeftCell="B1" zoomScale="88" workbookViewId="0">
      <selection activeCell="O34" sqref="O34"/>
    </sheetView>
  </sheetViews>
  <sheetFormatPr defaultRowHeight="15"/>
  <cols>
    <col min="2" max="2" width="12.85546875" customWidth="1"/>
    <col min="3" max="3" width="12.140625" customWidth="1"/>
    <col min="4" max="4" width="14.5703125" customWidth="1"/>
    <col min="5" max="5" width="13" customWidth="1"/>
    <col min="6" max="6" width="11.5703125" customWidth="1"/>
  </cols>
  <sheetData>
    <row r="1" spans="1:18">
      <c r="A1" s="1" t="s">
        <v>0</v>
      </c>
      <c r="B1" s="2" t="s">
        <v>15</v>
      </c>
      <c r="C1" s="3" t="s">
        <v>1</v>
      </c>
      <c r="D1" s="4" t="s">
        <v>16</v>
      </c>
      <c r="E1" s="1" t="s">
        <v>2</v>
      </c>
      <c r="F1" s="5" t="s">
        <v>3</v>
      </c>
      <c r="G1" s="6" t="s">
        <v>4</v>
      </c>
      <c r="H1" s="7"/>
      <c r="I1" s="1" t="s">
        <v>5</v>
      </c>
      <c r="J1" s="7"/>
      <c r="K1" s="7"/>
      <c r="L1" s="7"/>
      <c r="M1" s="7"/>
      <c r="N1" s="7"/>
      <c r="O1" s="7"/>
      <c r="P1" s="7"/>
      <c r="Q1" s="7"/>
      <c r="R1" s="7"/>
    </row>
    <row r="2" spans="1:18">
      <c r="A2" s="7"/>
      <c r="B2" s="2"/>
      <c r="C2" s="7"/>
      <c r="D2" s="4"/>
      <c r="E2" s="7"/>
      <c r="F2" s="7"/>
      <c r="G2" s="7"/>
      <c r="H2" s="7"/>
      <c r="I2" s="5" t="s">
        <v>6</v>
      </c>
      <c r="J2" s="7"/>
      <c r="K2" s="7"/>
      <c r="L2" s="7"/>
      <c r="M2" s="5" t="s">
        <v>7</v>
      </c>
      <c r="N2" s="7"/>
      <c r="O2" s="7"/>
      <c r="P2" s="7"/>
      <c r="Q2" s="1" t="s">
        <v>8</v>
      </c>
      <c r="R2" s="7"/>
    </row>
    <row r="3" spans="1:18">
      <c r="A3" s="7"/>
      <c r="B3" s="2"/>
      <c r="C3" s="7"/>
      <c r="D3" s="4"/>
      <c r="E3" s="7"/>
      <c r="F3" s="7"/>
      <c r="G3" s="7"/>
      <c r="H3" s="7"/>
      <c r="I3" s="5" t="s">
        <v>9</v>
      </c>
      <c r="J3" s="7"/>
      <c r="K3" s="5" t="s">
        <v>10</v>
      </c>
      <c r="L3" s="7"/>
      <c r="M3" s="5" t="s">
        <v>9</v>
      </c>
      <c r="N3" s="7"/>
      <c r="O3" s="5" t="s">
        <v>10</v>
      </c>
      <c r="P3" s="7"/>
      <c r="Q3" s="5" t="s">
        <v>10</v>
      </c>
      <c r="R3" s="7"/>
    </row>
    <row r="4" spans="1:18" ht="24">
      <c r="A4" s="7"/>
      <c r="B4" s="2"/>
      <c r="C4" s="7"/>
      <c r="D4" s="4"/>
      <c r="E4" s="7"/>
      <c r="F4" s="7"/>
      <c r="G4" s="8" t="s">
        <v>9</v>
      </c>
      <c r="H4" s="8" t="s">
        <v>10</v>
      </c>
      <c r="I4" s="8" t="s">
        <v>11</v>
      </c>
      <c r="J4" s="8" t="s">
        <v>12</v>
      </c>
      <c r="K4" s="8" t="s">
        <v>11</v>
      </c>
      <c r="L4" s="8" t="s">
        <v>12</v>
      </c>
      <c r="M4" s="8" t="s">
        <v>11</v>
      </c>
      <c r="N4" s="8" t="s">
        <v>12</v>
      </c>
      <c r="O4" s="8" t="s">
        <v>11</v>
      </c>
      <c r="P4" s="8" t="s">
        <v>12</v>
      </c>
      <c r="Q4" s="8" t="s">
        <v>11</v>
      </c>
      <c r="R4" s="8" t="s">
        <v>12</v>
      </c>
    </row>
    <row r="5" spans="1:18">
      <c r="A5" s="9">
        <v>1</v>
      </c>
      <c r="B5" s="9">
        <f>'[1]60'!B11</f>
        <v>350101</v>
      </c>
      <c r="C5" s="10" t="str">
        <f>'[1]9'!C9</f>
        <v>Donorojo</v>
      </c>
      <c r="D5" s="9">
        <f>'[1]60'!D11</f>
        <v>35010200001</v>
      </c>
      <c r="E5" s="10" t="str">
        <f>'[1]9'!E9</f>
        <v>Donorojo</v>
      </c>
      <c r="F5" s="11">
        <v>23096</v>
      </c>
      <c r="G5" s="12">
        <f t="shared" ref="G5:G28" si="0">10%*7.6%*F5</f>
        <v>175.52959999999999</v>
      </c>
      <c r="H5" s="12">
        <v>26</v>
      </c>
      <c r="I5" s="13">
        <v>147</v>
      </c>
      <c r="J5" s="14">
        <f t="shared" ref="J5:J28" si="1">I5/G5*100</f>
        <v>83.746558984923354</v>
      </c>
      <c r="K5" s="12">
        <v>14</v>
      </c>
      <c r="L5" s="14">
        <v>54.19</v>
      </c>
      <c r="M5" s="13">
        <v>147</v>
      </c>
      <c r="N5" s="14">
        <f t="shared" ref="N5:N29" si="2">M5/I5*100</f>
        <v>100</v>
      </c>
      <c r="O5" s="13">
        <v>14</v>
      </c>
      <c r="P5" s="14">
        <f t="shared" ref="P5:P29" si="3">O5/K5*100</f>
        <v>100</v>
      </c>
      <c r="Q5" s="13">
        <v>14</v>
      </c>
      <c r="R5" s="14">
        <f t="shared" ref="R5:R29" si="4">Q5/K5*100</f>
        <v>100</v>
      </c>
    </row>
    <row r="6" spans="1:18">
      <c r="A6" s="9">
        <v>2</v>
      </c>
      <c r="B6" s="9"/>
      <c r="C6" s="10"/>
      <c r="D6" s="9">
        <f>'[1]60'!D12</f>
        <v>35010200002</v>
      </c>
      <c r="E6" s="10" t="str">
        <f>'[1]9'!E10</f>
        <v>Kalak</v>
      </c>
      <c r="F6" s="11">
        <v>14726</v>
      </c>
      <c r="G6" s="12">
        <f t="shared" si="0"/>
        <v>111.91759999999999</v>
      </c>
      <c r="H6" s="12">
        <v>16</v>
      </c>
      <c r="I6" s="13">
        <v>29</v>
      </c>
      <c r="J6" s="14">
        <f t="shared" si="1"/>
        <v>25.911920913243314</v>
      </c>
      <c r="K6" s="12">
        <v>1</v>
      </c>
      <c r="L6" s="14">
        <v>6.33</v>
      </c>
      <c r="M6" s="13">
        <v>29</v>
      </c>
      <c r="N6" s="14">
        <f t="shared" si="2"/>
        <v>100</v>
      </c>
      <c r="O6" s="13">
        <v>1</v>
      </c>
      <c r="P6" s="14">
        <f t="shared" si="3"/>
        <v>100</v>
      </c>
      <c r="Q6" s="13">
        <v>1</v>
      </c>
      <c r="R6" s="14">
        <f t="shared" si="4"/>
        <v>100</v>
      </c>
    </row>
    <row r="7" spans="1:18">
      <c r="A7" s="9">
        <v>3</v>
      </c>
      <c r="B7" s="9">
        <f>'[1]60'!B13</f>
        <v>350102</v>
      </c>
      <c r="C7" s="10" t="str">
        <f>'[1]9'!C11</f>
        <v>Punung</v>
      </c>
      <c r="D7" s="9">
        <f>'[1]60'!D13</f>
        <v>35010200003</v>
      </c>
      <c r="E7" s="10" t="str">
        <f>'[1]9'!E11</f>
        <v>Punung</v>
      </c>
      <c r="F7" s="11">
        <v>22845</v>
      </c>
      <c r="G7" s="12">
        <f t="shared" si="0"/>
        <v>173.62199999999999</v>
      </c>
      <c r="H7" s="12">
        <v>25</v>
      </c>
      <c r="I7" s="13">
        <v>458</v>
      </c>
      <c r="J7" s="14">
        <f t="shared" si="1"/>
        <v>263.7914549999424</v>
      </c>
      <c r="K7" s="12">
        <v>43</v>
      </c>
      <c r="L7" s="14">
        <v>169.1</v>
      </c>
      <c r="M7" s="13">
        <v>458</v>
      </c>
      <c r="N7" s="14">
        <f t="shared" si="2"/>
        <v>100</v>
      </c>
      <c r="O7" s="13">
        <v>43</v>
      </c>
      <c r="P7" s="14">
        <f t="shared" si="3"/>
        <v>100</v>
      </c>
      <c r="Q7" s="13">
        <v>43</v>
      </c>
      <c r="R7" s="14">
        <f t="shared" si="4"/>
        <v>100</v>
      </c>
    </row>
    <row r="8" spans="1:18">
      <c r="A8" s="9">
        <v>4</v>
      </c>
      <c r="B8" s="9"/>
      <c r="C8" s="10"/>
      <c r="D8" s="9">
        <f>'[1]60'!D14</f>
        <v>35010200004</v>
      </c>
      <c r="E8" s="10" t="str">
        <f>'[1]9'!E12</f>
        <v>Gondosari</v>
      </c>
      <c r="F8" s="11">
        <v>13643</v>
      </c>
      <c r="G8" s="12">
        <f t="shared" si="0"/>
        <v>103.68680000000001</v>
      </c>
      <c r="H8" s="12">
        <v>15</v>
      </c>
      <c r="I8" s="13">
        <v>54</v>
      </c>
      <c r="J8" s="14">
        <f t="shared" si="1"/>
        <v>52.079917597997039</v>
      </c>
      <c r="K8" s="12">
        <v>10</v>
      </c>
      <c r="L8" s="14">
        <v>67.77</v>
      </c>
      <c r="M8" s="13">
        <v>54</v>
      </c>
      <c r="N8" s="14">
        <f t="shared" si="2"/>
        <v>100</v>
      </c>
      <c r="O8" s="13">
        <v>10</v>
      </c>
      <c r="P8" s="14">
        <f t="shared" si="3"/>
        <v>100</v>
      </c>
      <c r="Q8" s="13">
        <v>10</v>
      </c>
      <c r="R8" s="14">
        <f t="shared" si="4"/>
        <v>100</v>
      </c>
    </row>
    <row r="9" spans="1:18">
      <c r="A9" s="9">
        <v>5</v>
      </c>
      <c r="B9" s="9">
        <f>'[1]60'!B15</f>
        <v>350103</v>
      </c>
      <c r="C9" s="10" t="str">
        <f>'[1]9'!C13</f>
        <v>Pringkuku</v>
      </c>
      <c r="D9" s="9">
        <f>'[1]60'!D15</f>
        <v>35010200005</v>
      </c>
      <c r="E9" s="10" t="str">
        <f>'[1]9'!E13</f>
        <v>Pringkuku</v>
      </c>
      <c r="F9" s="11">
        <v>21799</v>
      </c>
      <c r="G9" s="12">
        <f t="shared" si="0"/>
        <v>165.67240000000001</v>
      </c>
      <c r="H9" s="12">
        <v>24</v>
      </c>
      <c r="I9" s="13">
        <v>231</v>
      </c>
      <c r="J9" s="14">
        <f t="shared" si="1"/>
        <v>139.43179431214853</v>
      </c>
      <c r="K9" s="12">
        <v>35</v>
      </c>
      <c r="L9" s="14">
        <v>145.97999999999999</v>
      </c>
      <c r="M9" s="13">
        <v>231</v>
      </c>
      <c r="N9" s="14">
        <f t="shared" si="2"/>
        <v>100</v>
      </c>
      <c r="O9" s="13">
        <v>35</v>
      </c>
      <c r="P9" s="14">
        <f t="shared" si="3"/>
        <v>100</v>
      </c>
      <c r="Q9" s="13">
        <v>35</v>
      </c>
      <c r="R9" s="14">
        <f t="shared" si="4"/>
        <v>100</v>
      </c>
    </row>
    <row r="10" spans="1:18">
      <c r="A10" s="9">
        <v>6</v>
      </c>
      <c r="B10" s="9"/>
      <c r="C10" s="10"/>
      <c r="D10" s="9">
        <f>'[1]60'!D16</f>
        <v>35010200006</v>
      </c>
      <c r="E10" s="10" t="str">
        <f>'[1]9'!E14</f>
        <v>Candi</v>
      </c>
      <c r="F10" s="11">
        <v>11008</v>
      </c>
      <c r="G10" s="12">
        <f t="shared" si="0"/>
        <v>83.660799999999995</v>
      </c>
      <c r="H10" s="12">
        <v>12</v>
      </c>
      <c r="I10" s="13">
        <v>167</v>
      </c>
      <c r="J10" s="14">
        <f t="shared" si="1"/>
        <v>199.61559057527541</v>
      </c>
      <c r="K10" s="12">
        <v>42</v>
      </c>
      <c r="L10" s="14">
        <v>353.89</v>
      </c>
      <c r="M10" s="13">
        <v>167</v>
      </c>
      <c r="N10" s="14">
        <f t="shared" si="2"/>
        <v>100</v>
      </c>
      <c r="O10" s="13">
        <v>42</v>
      </c>
      <c r="P10" s="14">
        <f t="shared" si="3"/>
        <v>100</v>
      </c>
      <c r="Q10" s="13">
        <v>42</v>
      </c>
      <c r="R10" s="14">
        <f t="shared" si="4"/>
        <v>100</v>
      </c>
    </row>
    <row r="11" spans="1:18">
      <c r="A11" s="9">
        <v>7</v>
      </c>
      <c r="B11" s="9">
        <f>'[1]60'!B17</f>
        <v>350104</v>
      </c>
      <c r="C11" s="10" t="str">
        <f>'[1]9'!C15</f>
        <v>Pacitan</v>
      </c>
      <c r="D11" s="9">
        <f>'[1]60'!D17</f>
        <v>35010200007</v>
      </c>
      <c r="E11" s="10" t="str">
        <f>'[1]9'!E15</f>
        <v>Pacitan</v>
      </c>
      <c r="F11" s="11">
        <v>24730</v>
      </c>
      <c r="G11" s="12">
        <f t="shared" si="0"/>
        <v>187.94800000000001</v>
      </c>
      <c r="H11" s="12">
        <v>28</v>
      </c>
      <c r="I11" s="13">
        <v>276</v>
      </c>
      <c r="J11" s="14">
        <f t="shared" si="1"/>
        <v>146.84912848234617</v>
      </c>
      <c r="K11" s="12">
        <v>47</v>
      </c>
      <c r="L11" s="14">
        <v>170.18</v>
      </c>
      <c r="M11" s="13">
        <v>276</v>
      </c>
      <c r="N11" s="14">
        <f t="shared" si="2"/>
        <v>100</v>
      </c>
      <c r="O11" s="13">
        <v>47</v>
      </c>
      <c r="P11" s="14">
        <f t="shared" si="3"/>
        <v>100</v>
      </c>
      <c r="Q11" s="13">
        <v>47</v>
      </c>
      <c r="R11" s="14">
        <f t="shared" si="4"/>
        <v>100</v>
      </c>
    </row>
    <row r="12" spans="1:18">
      <c r="A12" s="9">
        <v>8</v>
      </c>
      <c r="B12" s="9"/>
      <c r="C12" s="10"/>
      <c r="D12" s="9">
        <f>'[1]60'!D18</f>
        <v>35010200008</v>
      </c>
      <c r="E12" s="10" t="str">
        <f>'[1]9'!E16</f>
        <v>Tanjungsari</v>
      </c>
      <c r="F12" s="11">
        <v>51990</v>
      </c>
      <c r="G12" s="12">
        <f t="shared" si="0"/>
        <v>395.12400000000002</v>
      </c>
      <c r="H12" s="12">
        <v>60</v>
      </c>
      <c r="I12" s="13">
        <v>432</v>
      </c>
      <c r="J12" s="14">
        <f t="shared" si="1"/>
        <v>109.3327664226926</v>
      </c>
      <c r="K12" s="12">
        <v>81</v>
      </c>
      <c r="L12" s="14">
        <v>134.71</v>
      </c>
      <c r="M12" s="13">
        <v>432</v>
      </c>
      <c r="N12" s="14">
        <f t="shared" si="2"/>
        <v>100</v>
      </c>
      <c r="O12" s="13">
        <v>81</v>
      </c>
      <c r="P12" s="14">
        <f t="shared" si="3"/>
        <v>100</v>
      </c>
      <c r="Q12" s="13">
        <v>81</v>
      </c>
      <c r="R12" s="14">
        <f t="shared" si="4"/>
        <v>100</v>
      </c>
    </row>
    <row r="13" spans="1:18">
      <c r="A13" s="9">
        <v>9</v>
      </c>
      <c r="B13" s="9">
        <f>'[1]60'!B19</f>
        <v>350105</v>
      </c>
      <c r="C13" s="10" t="str">
        <f>'[1]9'!C17</f>
        <v>Kebonagung</v>
      </c>
      <c r="D13" s="9">
        <f>'[1]60'!D19</f>
        <v>35010200009</v>
      </c>
      <c r="E13" s="10" t="str">
        <f>'[1]9'!E17</f>
        <v>Kebonagung</v>
      </c>
      <c r="F13" s="11">
        <v>26379</v>
      </c>
      <c r="G13" s="12">
        <f t="shared" si="0"/>
        <v>200.4804</v>
      </c>
      <c r="H13" s="12">
        <v>29</v>
      </c>
      <c r="I13" s="13">
        <v>202</v>
      </c>
      <c r="J13" s="14">
        <f t="shared" si="1"/>
        <v>100.75797933364059</v>
      </c>
      <c r="K13" s="12">
        <v>16</v>
      </c>
      <c r="L13" s="14">
        <v>54.28</v>
      </c>
      <c r="M13" s="13">
        <v>202</v>
      </c>
      <c r="N13" s="14">
        <f t="shared" si="2"/>
        <v>100</v>
      </c>
      <c r="O13" s="13">
        <v>16</v>
      </c>
      <c r="P13" s="14">
        <f t="shared" si="3"/>
        <v>100</v>
      </c>
      <c r="Q13" s="13">
        <v>16</v>
      </c>
      <c r="R13" s="14">
        <f t="shared" si="4"/>
        <v>100</v>
      </c>
    </row>
    <row r="14" spans="1:18">
      <c r="A14" s="9">
        <v>10</v>
      </c>
      <c r="B14" s="9"/>
      <c r="C14" s="10"/>
      <c r="D14" s="9">
        <f>'[1]60'!D20</f>
        <v>35010200010</v>
      </c>
      <c r="E14" s="10" t="str">
        <f>'[1]9'!E18</f>
        <v>Ketrowonojoyo</v>
      </c>
      <c r="F14" s="11">
        <v>20089</v>
      </c>
      <c r="G14" s="12">
        <f t="shared" si="0"/>
        <v>152.6764</v>
      </c>
      <c r="H14" s="12">
        <v>23</v>
      </c>
      <c r="I14" s="13">
        <v>315</v>
      </c>
      <c r="J14" s="14">
        <f t="shared" si="1"/>
        <v>206.31872378442247</v>
      </c>
      <c r="K14" s="12">
        <v>45</v>
      </c>
      <c r="L14" s="14">
        <v>198.83</v>
      </c>
      <c r="M14" s="13">
        <v>315</v>
      </c>
      <c r="N14" s="14">
        <f t="shared" si="2"/>
        <v>100</v>
      </c>
      <c r="O14" s="13">
        <v>45</v>
      </c>
      <c r="P14" s="14">
        <f t="shared" si="3"/>
        <v>100</v>
      </c>
      <c r="Q14" s="13">
        <v>44</v>
      </c>
      <c r="R14" s="14">
        <f t="shared" si="4"/>
        <v>97.777777777777771</v>
      </c>
    </row>
    <row r="15" spans="1:18">
      <c r="A15" s="9">
        <v>11</v>
      </c>
      <c r="B15" s="9">
        <f>'[1]60'!B21</f>
        <v>350106</v>
      </c>
      <c r="C15" s="10" t="str">
        <f>'[1]9'!C19</f>
        <v>Arjosari</v>
      </c>
      <c r="D15" s="9">
        <f>'[1]60'!D21</f>
        <v>35010200011</v>
      </c>
      <c r="E15" s="10" t="str">
        <f>'[1]9'!E19</f>
        <v>Arjosari</v>
      </c>
      <c r="F15" s="11">
        <v>31876</v>
      </c>
      <c r="G15" s="12">
        <f t="shared" si="0"/>
        <v>242.2576</v>
      </c>
      <c r="H15" s="12">
        <v>36</v>
      </c>
      <c r="I15" s="13">
        <v>320</v>
      </c>
      <c r="J15" s="14">
        <f t="shared" si="1"/>
        <v>132.09079921538066</v>
      </c>
      <c r="K15" s="12">
        <v>27</v>
      </c>
      <c r="L15" s="14">
        <v>75.680000000000007</v>
      </c>
      <c r="M15" s="13">
        <v>320</v>
      </c>
      <c r="N15" s="14">
        <f t="shared" si="2"/>
        <v>100</v>
      </c>
      <c r="O15" s="13">
        <v>27</v>
      </c>
      <c r="P15" s="14">
        <f t="shared" si="3"/>
        <v>100</v>
      </c>
      <c r="Q15" s="13">
        <v>27</v>
      </c>
      <c r="R15" s="14">
        <f t="shared" si="4"/>
        <v>100</v>
      </c>
    </row>
    <row r="16" spans="1:18">
      <c r="A16" s="9">
        <v>12</v>
      </c>
      <c r="B16" s="9"/>
      <c r="C16" s="10"/>
      <c r="D16" s="9">
        <f>'[1]60'!D22</f>
        <v>35010200012</v>
      </c>
      <c r="E16" s="10" t="str">
        <f>'[1]9'!E20</f>
        <v>Kedungbendo</v>
      </c>
      <c r="F16" s="11">
        <v>9734</v>
      </c>
      <c r="G16" s="12">
        <f t="shared" si="0"/>
        <v>73.978399999999993</v>
      </c>
      <c r="H16" s="12">
        <v>11</v>
      </c>
      <c r="I16" s="13">
        <v>91</v>
      </c>
      <c r="J16" s="14">
        <f t="shared" si="1"/>
        <v>123.00887826716989</v>
      </c>
      <c r="K16" s="12">
        <v>10</v>
      </c>
      <c r="L16" s="14">
        <v>91.8</v>
      </c>
      <c r="M16" s="13">
        <v>78</v>
      </c>
      <c r="N16" s="14">
        <f t="shared" si="2"/>
        <v>85.714285714285708</v>
      </c>
      <c r="O16" s="13">
        <v>6</v>
      </c>
      <c r="P16" s="14">
        <f t="shared" si="3"/>
        <v>60</v>
      </c>
      <c r="Q16" s="13">
        <v>6</v>
      </c>
      <c r="R16" s="14">
        <f t="shared" si="4"/>
        <v>60</v>
      </c>
    </row>
    <row r="17" spans="1:18">
      <c r="A17" s="9">
        <v>13</v>
      </c>
      <c r="B17" s="9">
        <f>'[1]60'!B23</f>
        <v>350107</v>
      </c>
      <c r="C17" s="10" t="str">
        <f>'[1]9'!C21</f>
        <v>Nawangan</v>
      </c>
      <c r="D17" s="9">
        <f>'[1]60'!D23</f>
        <v>35010200013</v>
      </c>
      <c r="E17" s="10" t="str">
        <f>'[1]9'!E21</f>
        <v>Nawangan</v>
      </c>
      <c r="F17" s="11">
        <v>28207</v>
      </c>
      <c r="G17" s="12">
        <f t="shared" si="0"/>
        <v>214.3732</v>
      </c>
      <c r="H17" s="12">
        <v>31</v>
      </c>
      <c r="I17" s="13">
        <v>93</v>
      </c>
      <c r="J17" s="14">
        <f t="shared" si="1"/>
        <v>43.382288457699005</v>
      </c>
      <c r="K17" s="12">
        <v>7</v>
      </c>
      <c r="L17" s="14">
        <v>22.31</v>
      </c>
      <c r="M17" s="13">
        <v>93</v>
      </c>
      <c r="N17" s="14">
        <f t="shared" si="2"/>
        <v>100</v>
      </c>
      <c r="O17" s="13">
        <v>7</v>
      </c>
      <c r="P17" s="14">
        <f t="shared" si="3"/>
        <v>100</v>
      </c>
      <c r="Q17" s="13">
        <v>7</v>
      </c>
      <c r="R17" s="14">
        <f t="shared" si="4"/>
        <v>100</v>
      </c>
    </row>
    <row r="18" spans="1:18">
      <c r="A18" s="9">
        <v>14</v>
      </c>
      <c r="B18" s="9"/>
      <c r="C18" s="10"/>
      <c r="D18" s="9">
        <f>'[1]60'!D24</f>
        <v>35010200014</v>
      </c>
      <c r="E18" s="10" t="str">
        <f>'[1]9'!E22</f>
        <v>Pakis Baru</v>
      </c>
      <c r="F18" s="11">
        <v>22671</v>
      </c>
      <c r="G18" s="12">
        <f t="shared" si="0"/>
        <v>172.2996</v>
      </c>
      <c r="H18" s="12">
        <v>25</v>
      </c>
      <c r="I18" s="13">
        <v>60</v>
      </c>
      <c r="J18" s="14">
        <f t="shared" si="1"/>
        <v>34.823064011756266</v>
      </c>
      <c r="K18" s="12">
        <v>15</v>
      </c>
      <c r="L18" s="14">
        <v>59.16</v>
      </c>
      <c r="M18" s="13">
        <v>60</v>
      </c>
      <c r="N18" s="14">
        <f t="shared" si="2"/>
        <v>100</v>
      </c>
      <c r="O18" s="13">
        <v>15</v>
      </c>
      <c r="P18" s="14">
        <f t="shared" si="3"/>
        <v>100</v>
      </c>
      <c r="Q18" s="13">
        <v>15</v>
      </c>
      <c r="R18" s="14">
        <f t="shared" si="4"/>
        <v>100</v>
      </c>
    </row>
    <row r="19" spans="1:18">
      <c r="A19" s="9">
        <v>15</v>
      </c>
      <c r="B19" s="9">
        <f>'[1]60'!B25</f>
        <v>350108</v>
      </c>
      <c r="C19" s="10" t="str">
        <f>'[1]9'!C23</f>
        <v>Bandar</v>
      </c>
      <c r="D19" s="9">
        <f>'[1]60'!D25</f>
        <v>35010200015</v>
      </c>
      <c r="E19" s="10" t="str">
        <f>'[1]9'!E23</f>
        <v>Bandar</v>
      </c>
      <c r="F19" s="11">
        <v>22861</v>
      </c>
      <c r="G19" s="12">
        <f t="shared" si="0"/>
        <v>173.74359999999999</v>
      </c>
      <c r="H19" s="12">
        <v>25</v>
      </c>
      <c r="I19" s="13">
        <v>151</v>
      </c>
      <c r="J19" s="14">
        <f t="shared" si="1"/>
        <v>86.909676097421723</v>
      </c>
      <c r="K19" s="12">
        <v>24</v>
      </c>
      <c r="L19" s="14">
        <v>96.83</v>
      </c>
      <c r="M19" s="13">
        <v>151</v>
      </c>
      <c r="N19" s="14">
        <f t="shared" si="2"/>
        <v>100</v>
      </c>
      <c r="O19" s="13">
        <v>24</v>
      </c>
      <c r="P19" s="14">
        <f t="shared" si="3"/>
        <v>100</v>
      </c>
      <c r="Q19" s="13">
        <v>24</v>
      </c>
      <c r="R19" s="14">
        <f t="shared" si="4"/>
        <v>100</v>
      </c>
    </row>
    <row r="20" spans="1:18">
      <c r="A20" s="9">
        <v>16</v>
      </c>
      <c r="B20" s="9"/>
      <c r="C20" s="10"/>
      <c r="D20" s="9">
        <f>'[1]60'!D26</f>
        <v>35010200016</v>
      </c>
      <c r="E20" s="10" t="str">
        <f>'[1]9'!E24</f>
        <v>Jeruk</v>
      </c>
      <c r="F20" s="11">
        <v>21620</v>
      </c>
      <c r="G20" s="12">
        <f t="shared" si="0"/>
        <v>164.31200000000001</v>
      </c>
      <c r="H20" s="12">
        <v>24</v>
      </c>
      <c r="I20" s="13">
        <v>367</v>
      </c>
      <c r="J20" s="14">
        <f t="shared" si="1"/>
        <v>223.35556745703292</v>
      </c>
      <c r="K20" s="12">
        <v>51</v>
      </c>
      <c r="L20" s="14">
        <v>210.62</v>
      </c>
      <c r="M20" s="13">
        <v>367</v>
      </c>
      <c r="N20" s="14">
        <f t="shared" si="2"/>
        <v>100</v>
      </c>
      <c r="O20" s="13">
        <v>51</v>
      </c>
      <c r="P20" s="14">
        <f t="shared" si="3"/>
        <v>100</v>
      </c>
      <c r="Q20" s="13">
        <v>51</v>
      </c>
      <c r="R20" s="14">
        <f t="shared" si="4"/>
        <v>100</v>
      </c>
    </row>
    <row r="21" spans="1:18">
      <c r="A21" s="9">
        <v>17</v>
      </c>
      <c r="B21" s="9">
        <f>'[1]60'!B27</f>
        <v>350109</v>
      </c>
      <c r="C21" s="10" t="str">
        <f>'[1]9'!C25</f>
        <v>Tegalombo</v>
      </c>
      <c r="D21" s="9">
        <f>'[1]60'!D27</f>
        <v>35010200017</v>
      </c>
      <c r="E21" s="10" t="str">
        <f>'[1]9'!E25</f>
        <v>Tegalombo</v>
      </c>
      <c r="F21" s="11">
        <v>34063</v>
      </c>
      <c r="G21" s="12">
        <f t="shared" si="0"/>
        <v>258.87880000000001</v>
      </c>
      <c r="H21" s="12">
        <v>38</v>
      </c>
      <c r="I21" s="13">
        <v>86</v>
      </c>
      <c r="J21" s="14">
        <f t="shared" si="1"/>
        <v>33.220178709110208</v>
      </c>
      <c r="K21" s="12">
        <v>14</v>
      </c>
      <c r="L21" s="14">
        <v>36.67</v>
      </c>
      <c r="M21" s="13">
        <v>86</v>
      </c>
      <c r="N21" s="14">
        <f t="shared" si="2"/>
        <v>100</v>
      </c>
      <c r="O21" s="13">
        <v>14</v>
      </c>
      <c r="P21" s="14">
        <f t="shared" si="3"/>
        <v>100</v>
      </c>
      <c r="Q21" s="13">
        <v>14</v>
      </c>
      <c r="R21" s="14">
        <f t="shared" si="4"/>
        <v>100</v>
      </c>
    </row>
    <row r="22" spans="1:18">
      <c r="A22" s="9">
        <v>18</v>
      </c>
      <c r="B22" s="9"/>
      <c r="C22" s="10"/>
      <c r="D22" s="9">
        <f>'[1]60'!D28</f>
        <v>35010200018</v>
      </c>
      <c r="E22" s="10" t="str">
        <f>'[1]9'!E26</f>
        <v>Gemaharjo</v>
      </c>
      <c r="F22" s="11">
        <v>18551</v>
      </c>
      <c r="G22" s="12">
        <f t="shared" si="0"/>
        <v>140.98759999999999</v>
      </c>
      <c r="H22" s="12">
        <v>21</v>
      </c>
      <c r="I22" s="13">
        <v>230</v>
      </c>
      <c r="J22" s="14">
        <f t="shared" si="1"/>
        <v>163.13491399243622</v>
      </c>
      <c r="K22" s="12">
        <v>37</v>
      </c>
      <c r="L22" s="14">
        <v>175.62</v>
      </c>
      <c r="M22" s="13">
        <v>224</v>
      </c>
      <c r="N22" s="14">
        <f t="shared" si="2"/>
        <v>97.391304347826093</v>
      </c>
      <c r="O22" s="13">
        <v>31</v>
      </c>
      <c r="P22" s="14">
        <f t="shared" si="3"/>
        <v>83.78378378378379</v>
      </c>
      <c r="Q22" s="13">
        <v>31</v>
      </c>
      <c r="R22" s="14">
        <f t="shared" si="4"/>
        <v>83.78378378378379</v>
      </c>
    </row>
    <row r="23" spans="1:18">
      <c r="A23" s="9">
        <v>19</v>
      </c>
      <c r="B23" s="23">
        <v>350110</v>
      </c>
      <c r="C23" s="22" t="s">
        <v>17</v>
      </c>
      <c r="D23" s="9">
        <f>'[1]60'!D29</f>
        <v>35010200019</v>
      </c>
      <c r="E23" s="22" t="s">
        <v>17</v>
      </c>
      <c r="F23" s="11">
        <v>59605</v>
      </c>
      <c r="G23" s="12">
        <f t="shared" si="0"/>
        <v>452.99799999999999</v>
      </c>
      <c r="H23" s="12">
        <v>67</v>
      </c>
      <c r="I23" s="13">
        <v>104</v>
      </c>
      <c r="J23" s="14">
        <f t="shared" si="1"/>
        <v>22.958158755667796</v>
      </c>
      <c r="K23" s="12">
        <v>24</v>
      </c>
      <c r="L23" s="14">
        <v>35.65</v>
      </c>
      <c r="M23" s="13">
        <v>104</v>
      </c>
      <c r="N23" s="14">
        <f t="shared" si="2"/>
        <v>100</v>
      </c>
      <c r="O23" s="13">
        <v>24</v>
      </c>
      <c r="P23" s="14">
        <f t="shared" si="3"/>
        <v>100</v>
      </c>
      <c r="Q23" s="13">
        <v>24</v>
      </c>
      <c r="R23" s="14">
        <f t="shared" si="4"/>
        <v>100</v>
      </c>
    </row>
    <row r="24" spans="1:18">
      <c r="A24" s="9">
        <v>20</v>
      </c>
      <c r="B24" s="23"/>
      <c r="C24" s="22"/>
      <c r="D24" s="9">
        <f>'[1]60'!D30</f>
        <v>35010200020</v>
      </c>
      <c r="E24" s="22" t="s">
        <v>20</v>
      </c>
      <c r="F24" s="11">
        <v>26221</v>
      </c>
      <c r="G24" s="12">
        <f t="shared" si="0"/>
        <v>199.27959999999999</v>
      </c>
      <c r="H24" s="12">
        <v>30</v>
      </c>
      <c r="I24" s="13">
        <v>122</v>
      </c>
      <c r="J24" s="14">
        <f t="shared" si="1"/>
        <v>61.220516299711569</v>
      </c>
      <c r="K24" s="12">
        <v>20</v>
      </c>
      <c r="L24" s="14">
        <v>66.12</v>
      </c>
      <c r="M24" s="13">
        <v>122</v>
      </c>
      <c r="N24" s="14">
        <f t="shared" si="2"/>
        <v>100</v>
      </c>
      <c r="O24" s="13">
        <v>20</v>
      </c>
      <c r="P24" s="14">
        <f t="shared" si="3"/>
        <v>100</v>
      </c>
      <c r="Q24" s="13">
        <v>12</v>
      </c>
      <c r="R24" s="14">
        <f t="shared" si="4"/>
        <v>60</v>
      </c>
    </row>
    <row r="25" spans="1:18">
      <c r="A25" s="9">
        <v>21</v>
      </c>
      <c r="B25" s="23">
        <v>350111</v>
      </c>
      <c r="C25" s="22" t="s">
        <v>18</v>
      </c>
      <c r="D25" s="9">
        <f>'[1]60'!D31</f>
        <v>35010200021</v>
      </c>
      <c r="E25" s="22" t="s">
        <v>18</v>
      </c>
      <c r="F25" s="11">
        <v>32591</v>
      </c>
      <c r="G25" s="12">
        <f t="shared" si="0"/>
        <v>247.69159999999999</v>
      </c>
      <c r="H25" s="12">
        <v>37</v>
      </c>
      <c r="I25" s="13">
        <v>278</v>
      </c>
      <c r="J25" s="14">
        <f t="shared" si="1"/>
        <v>112.23634551999342</v>
      </c>
      <c r="K25" s="12">
        <v>22</v>
      </c>
      <c r="L25" s="14">
        <v>60.17</v>
      </c>
      <c r="M25" s="13">
        <v>277</v>
      </c>
      <c r="N25" s="14">
        <f t="shared" si="2"/>
        <v>99.64028776978418</v>
      </c>
      <c r="O25" s="13">
        <v>21</v>
      </c>
      <c r="P25" s="14">
        <f t="shared" si="3"/>
        <v>95.454545454545453</v>
      </c>
      <c r="Q25" s="13">
        <v>21</v>
      </c>
      <c r="R25" s="14">
        <f t="shared" si="4"/>
        <v>95.454545454545453</v>
      </c>
    </row>
    <row r="26" spans="1:18">
      <c r="A26" s="9">
        <v>22</v>
      </c>
      <c r="B26" s="23"/>
      <c r="C26" s="22"/>
      <c r="D26" s="9">
        <f>'[1]60'!D32</f>
        <v>35010200022</v>
      </c>
      <c r="E26" s="22" t="s">
        <v>21</v>
      </c>
      <c r="F26" s="11">
        <v>15970</v>
      </c>
      <c r="G26" s="12">
        <f t="shared" si="0"/>
        <v>121.372</v>
      </c>
      <c r="H26" s="12">
        <v>18</v>
      </c>
      <c r="I26" s="13">
        <v>290</v>
      </c>
      <c r="J26" s="14">
        <f t="shared" si="1"/>
        <v>238.93484493952477</v>
      </c>
      <c r="K26" s="12">
        <v>75</v>
      </c>
      <c r="L26" s="14">
        <v>423.27</v>
      </c>
      <c r="M26" s="13">
        <v>289</v>
      </c>
      <c r="N26" s="14">
        <f t="shared" si="2"/>
        <v>99.655172413793096</v>
      </c>
      <c r="O26" s="13">
        <v>75</v>
      </c>
      <c r="P26" s="14">
        <f t="shared" si="3"/>
        <v>100</v>
      </c>
      <c r="Q26" s="13">
        <v>70</v>
      </c>
      <c r="R26" s="14">
        <f t="shared" si="4"/>
        <v>93.333333333333329</v>
      </c>
    </row>
    <row r="27" spans="1:18">
      <c r="A27" s="9">
        <v>23</v>
      </c>
      <c r="B27" s="23">
        <v>350112</v>
      </c>
      <c r="C27" s="22" t="s">
        <v>19</v>
      </c>
      <c r="D27" s="9">
        <f>'[1]60'!D33</f>
        <v>35010200023</v>
      </c>
      <c r="E27" s="22" t="s">
        <v>19</v>
      </c>
      <c r="F27" s="11">
        <v>22763</v>
      </c>
      <c r="G27" s="12">
        <f t="shared" si="0"/>
        <v>172.99879999999999</v>
      </c>
      <c r="H27" s="12">
        <v>24</v>
      </c>
      <c r="I27" s="13">
        <v>116</v>
      </c>
      <c r="J27" s="14">
        <f t="shared" si="1"/>
        <v>67.052488225351851</v>
      </c>
      <c r="K27" s="12">
        <v>12</v>
      </c>
      <c r="L27" s="14">
        <v>49.33</v>
      </c>
      <c r="M27" s="13">
        <v>116</v>
      </c>
      <c r="N27" s="14">
        <f t="shared" si="2"/>
        <v>100</v>
      </c>
      <c r="O27" s="13">
        <v>12</v>
      </c>
      <c r="P27" s="14">
        <f t="shared" si="3"/>
        <v>100</v>
      </c>
      <c r="Q27" s="13">
        <v>12</v>
      </c>
      <c r="R27" s="14">
        <f t="shared" si="4"/>
        <v>100</v>
      </c>
    </row>
    <row r="28" spans="1:18">
      <c r="A28" s="9">
        <v>24</v>
      </c>
      <c r="B28" s="23"/>
      <c r="C28" s="22"/>
      <c r="D28" s="9">
        <f>'[1]60'!D34</f>
        <v>35010200024</v>
      </c>
      <c r="E28" s="22" t="s">
        <v>22</v>
      </c>
      <c r="F28" s="11">
        <v>11531</v>
      </c>
      <c r="G28" s="12">
        <f t="shared" si="0"/>
        <v>87.635599999999997</v>
      </c>
      <c r="H28" s="12">
        <v>14</v>
      </c>
      <c r="I28" s="13">
        <v>256</v>
      </c>
      <c r="J28" s="14">
        <f t="shared" si="1"/>
        <v>292.11872800551373</v>
      </c>
      <c r="K28" s="12">
        <v>39</v>
      </c>
      <c r="L28" s="14">
        <v>288.77</v>
      </c>
      <c r="M28" s="13">
        <v>256</v>
      </c>
      <c r="N28" s="14">
        <f t="shared" si="2"/>
        <v>100</v>
      </c>
      <c r="O28" s="13">
        <v>39</v>
      </c>
      <c r="P28" s="14">
        <f t="shared" si="3"/>
        <v>100</v>
      </c>
      <c r="Q28" s="13">
        <v>39</v>
      </c>
      <c r="R28" s="14">
        <f t="shared" si="4"/>
        <v>100</v>
      </c>
    </row>
    <row r="29" spans="1:18">
      <c r="A29" s="15" t="s">
        <v>13</v>
      </c>
      <c r="B29" s="15"/>
      <c r="C29" s="15"/>
      <c r="D29" s="15"/>
      <c r="E29" s="15"/>
      <c r="F29" s="16">
        <f t="shared" ref="F29:I29" si="5">SUM(F5:F28)</f>
        <v>588569</v>
      </c>
      <c r="G29" s="16">
        <f t="shared" si="5"/>
        <v>4473.1243999999997</v>
      </c>
      <c r="H29" s="16">
        <f t="shared" si="5"/>
        <v>659</v>
      </c>
      <c r="I29" s="17">
        <f t="shared" si="5"/>
        <v>4875</v>
      </c>
      <c r="J29" s="18">
        <f t="shared" ref="J5:J29" si="6">I29/G29*100</f>
        <v>108.9842258802371</v>
      </c>
      <c r="K29" s="16">
        <f>SUM(K5:K28)</f>
        <v>711</v>
      </c>
      <c r="L29" s="18">
        <v>107.93</v>
      </c>
      <c r="M29" s="17">
        <f>SUM(M5:M28)</f>
        <v>4854</v>
      </c>
      <c r="N29" s="18">
        <f t="shared" si="2"/>
        <v>99.569230769230771</v>
      </c>
      <c r="O29" s="17">
        <f>SUM(O5:O28)</f>
        <v>700</v>
      </c>
      <c r="P29" s="18">
        <f t="shared" si="3"/>
        <v>98.452883263009852</v>
      </c>
      <c r="Q29" s="17">
        <f>SUM(Q5:Q28)</f>
        <v>686</v>
      </c>
      <c r="R29" s="18">
        <f t="shared" si="4"/>
        <v>96.483825597749657</v>
      </c>
    </row>
    <row r="30" spans="1:18">
      <c r="A30" s="15" t="s">
        <v>14</v>
      </c>
      <c r="B30" s="15"/>
      <c r="C30" s="15"/>
      <c r="D30" s="15"/>
      <c r="E30" s="15"/>
      <c r="F30" s="15"/>
      <c r="G30" s="19">
        <v>7.5999999999999998E-2</v>
      </c>
      <c r="H30" s="19">
        <v>9.1999999999999998E-2</v>
      </c>
      <c r="I30" s="20">
        <v>0</v>
      </c>
      <c r="J30" s="21">
        <v>0</v>
      </c>
      <c r="K30" s="20">
        <v>0</v>
      </c>
      <c r="L30" s="21">
        <v>0</v>
      </c>
      <c r="M30" s="20">
        <v>0</v>
      </c>
      <c r="N30" s="21">
        <v>0</v>
      </c>
      <c r="O30" s="20">
        <v>0</v>
      </c>
      <c r="P30" s="21">
        <v>0</v>
      </c>
      <c r="Q30" s="20">
        <v>0</v>
      </c>
      <c r="R30" s="21">
        <v>0</v>
      </c>
    </row>
  </sheetData>
  <mergeCells count="18">
    <mergeCell ref="A29:E29"/>
    <mergeCell ref="A30:F30"/>
    <mergeCell ref="G1:H3"/>
    <mergeCell ref="I1:R1"/>
    <mergeCell ref="I2:L2"/>
    <mergeCell ref="M2:P2"/>
    <mergeCell ref="Q2:R2"/>
    <mergeCell ref="I3:J3"/>
    <mergeCell ref="K3:L3"/>
    <mergeCell ref="M3:N3"/>
    <mergeCell ref="O3:P3"/>
    <mergeCell ref="Q3:R3"/>
    <mergeCell ref="A1:A4"/>
    <mergeCell ref="B1:B4"/>
    <mergeCell ref="C1:C4"/>
    <mergeCell ref="D1:D4"/>
    <mergeCell ref="E1:E4"/>
    <mergeCell ref="F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2025-07-10T07:03:40Z</dcterms:created>
  <dcterms:modified xsi:type="dcterms:W3CDTF">2025-07-10T07:26:33Z</dcterms:modified>
</cp:coreProperties>
</file>