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2" documentId="8_{B85AF499-2555-4520-9409-8564795D394C}" xr6:coauthVersionLast="47" xr6:coauthVersionMax="47" xr10:uidLastSave="{B1E97E78-FEE3-464A-B500-C858054F3F9D}"/>
  <bookViews>
    <workbookView xWindow="3720" yWindow="3720" windowWidth="21600" windowHeight="11205" xr2:uid="{7B24CFE6-DC78-4930-B5DE-06E3C6E6F9D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17" i="1"/>
  <c r="I13" i="1"/>
  <c r="I11" i="1"/>
  <c r="I9" i="1"/>
  <c r="I7" i="1"/>
  <c r="D21" i="1"/>
  <c r="D22" i="1"/>
  <c r="D23" i="1"/>
  <c r="D24" i="1"/>
  <c r="D25" i="1"/>
  <c r="D26" i="1"/>
  <c r="D27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H28" i="1"/>
  <c r="G20" i="1"/>
  <c r="I20" i="1" s="1"/>
  <c r="F20" i="1"/>
  <c r="E20" i="1"/>
  <c r="D20" i="1"/>
  <c r="F19" i="1"/>
  <c r="G19" i="1" s="1"/>
  <c r="I19" i="1" s="1"/>
  <c r="E19" i="1"/>
  <c r="D19" i="1"/>
  <c r="F18" i="1"/>
  <c r="G18" i="1" s="1"/>
  <c r="I18" i="1" s="1"/>
  <c r="E18" i="1"/>
  <c r="D18" i="1"/>
  <c r="F17" i="1"/>
  <c r="G17" i="1" s="1"/>
  <c r="E17" i="1"/>
  <c r="D17" i="1"/>
  <c r="F16" i="1"/>
  <c r="G16" i="1" s="1"/>
  <c r="I16" i="1" s="1"/>
  <c r="E16" i="1"/>
  <c r="D16" i="1"/>
  <c r="F15" i="1"/>
  <c r="G15" i="1" s="1"/>
  <c r="I15" i="1" s="1"/>
  <c r="E15" i="1"/>
  <c r="D15" i="1"/>
  <c r="F14" i="1"/>
  <c r="G14" i="1" s="1"/>
  <c r="I14" i="1" s="1"/>
  <c r="E14" i="1"/>
  <c r="D14" i="1"/>
  <c r="F13" i="1"/>
  <c r="G13" i="1" s="1"/>
  <c r="E13" i="1"/>
  <c r="D13" i="1"/>
  <c r="F12" i="1"/>
  <c r="G12" i="1" s="1"/>
  <c r="I12" i="1" s="1"/>
  <c r="E12" i="1"/>
  <c r="D12" i="1"/>
  <c r="F11" i="1"/>
  <c r="G11" i="1" s="1"/>
  <c r="E11" i="1"/>
  <c r="D11" i="1"/>
  <c r="F10" i="1"/>
  <c r="G10" i="1" s="1"/>
  <c r="I10" i="1" s="1"/>
  <c r="E10" i="1"/>
  <c r="D10" i="1"/>
  <c r="F9" i="1"/>
  <c r="G9" i="1" s="1"/>
  <c r="E9" i="1"/>
  <c r="D9" i="1"/>
  <c r="F8" i="1"/>
  <c r="G8" i="1" s="1"/>
  <c r="I8" i="1" s="1"/>
  <c r="E8" i="1"/>
  <c r="D8" i="1"/>
  <c r="F7" i="1"/>
  <c r="G7" i="1" s="1"/>
  <c r="E7" i="1"/>
  <c r="D7" i="1"/>
  <c r="G6" i="1"/>
  <c r="I6" i="1" s="1"/>
  <c r="F6" i="1"/>
  <c r="E6" i="1"/>
  <c r="D6" i="1"/>
  <c r="F5" i="1"/>
  <c r="G5" i="1" s="1"/>
  <c r="I5" i="1" s="1"/>
  <c r="E5" i="1"/>
  <c r="D5" i="1"/>
  <c r="F4" i="1"/>
  <c r="F28" i="1" s="1"/>
  <c r="E4" i="1"/>
  <c r="D4" i="1"/>
  <c r="G4" i="1" l="1"/>
  <c r="I4" i="1" s="1"/>
  <c r="G28" i="1"/>
  <c r="I28" i="1" s="1"/>
</calcChain>
</file>

<file path=xl/sharedStrings.xml><?xml version="1.0" encoding="utf-8"?>
<sst xmlns="http://schemas.openxmlformats.org/spreadsheetml/2006/main" count="45" uniqueCount="42">
  <si>
    <t>NO</t>
  </si>
  <si>
    <t>KECAMATAN</t>
  </si>
  <si>
    <t>PUSKESMAS</t>
  </si>
  <si>
    <t>JUMLAH       IBU HAMIL</t>
  </si>
  <si>
    <t xml:space="preserve">PERKIRAAN BUMIL DENGAN KOMPLIKASI KEBIDANAN </t>
  </si>
  <si>
    <t>BUMIL DENGAN KOMPLIKASI KEBIDANAN YANG DITANGANI</t>
  </si>
  <si>
    <t>JUMLAH KOMPLIKASI KEBIDANAN</t>
  </si>
  <si>
    <t>JUMLAH KOMPLIKASI DALAM KEHAMILAN</t>
  </si>
  <si>
    <t>JUMLAH KOMPLIKASI DALAM PERSALINAN</t>
  </si>
  <si>
    <t>JUMLAH KOMPLIKASI PASCA PERSALINAN (NIFAS)</t>
  </si>
  <si>
    <t>KURANG ENERGI KRONIS (KEK)</t>
  </si>
  <si>
    <t>ANEMIA</t>
  </si>
  <si>
    <t>PERDARAHAN</t>
  </si>
  <si>
    <t>TUBERKULOSIS</t>
  </si>
  <si>
    <t>MALARIA</t>
  </si>
  <si>
    <t>INFEKSI LAINNYA</t>
  </si>
  <si>
    <t>PREKLAMPSIA/ EKLAMSIA</t>
  </si>
  <si>
    <t>DIABETES MELITUS</t>
  </si>
  <si>
    <t>JANTUNG</t>
  </si>
  <si>
    <t>COVID-19</t>
  </si>
  <si>
    <t>PENYEBAB LAINNYA</t>
  </si>
  <si>
    <t>JUMLAH</t>
  </si>
  <si>
    <t>%</t>
  </si>
  <si>
    <t>JUMLAH KAB</t>
  </si>
  <si>
    <t>KODE KECAMATAN</t>
  </si>
  <si>
    <t>KODE PUSKESMAS</t>
  </si>
  <si>
    <t>Donorojo</t>
  </si>
  <si>
    <t>Punung</t>
  </si>
  <si>
    <t>Pringkuku</t>
  </si>
  <si>
    <t>Pacitan</t>
  </si>
  <si>
    <t>Kebonaggung</t>
  </si>
  <si>
    <t>Arjosari</t>
  </si>
  <si>
    <t>Nawangan</t>
  </si>
  <si>
    <t>Bandar</t>
  </si>
  <si>
    <t>Tegalombo</t>
  </si>
  <si>
    <t>Tulakan</t>
  </si>
  <si>
    <t>Ngadirojo</t>
  </si>
  <si>
    <t>Sudimoro</t>
  </si>
  <si>
    <t>Gemaharjo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</si>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</sst>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F11">
            <v>261</v>
          </cell>
        </row>
        <row r="12">
          <cell r="F12">
            <v>161</v>
          </cell>
        </row>
        <row r="13">
          <cell r="F13">
            <v>267</v>
          </cell>
        </row>
        <row r="14">
          <cell r="F14">
            <v>127</v>
          </cell>
        </row>
        <row r="15">
          <cell r="F15">
            <v>241</v>
          </cell>
        </row>
        <row r="16">
          <cell r="F16">
            <v>136</v>
          </cell>
        </row>
        <row r="17">
          <cell r="F17">
            <v>311</v>
          </cell>
        </row>
        <row r="18">
          <cell r="F18">
            <v>682</v>
          </cell>
        </row>
        <row r="19">
          <cell r="F19">
            <v>295</v>
          </cell>
        </row>
        <row r="20">
          <cell r="F20">
            <v>274</v>
          </cell>
        </row>
        <row r="21">
          <cell r="F21">
            <v>395</v>
          </cell>
        </row>
        <row r="22">
          <cell r="F22">
            <v>119</v>
          </cell>
        </row>
        <row r="23">
          <cell r="F23">
            <v>382</v>
          </cell>
        </row>
        <row r="24">
          <cell r="F24">
            <v>327</v>
          </cell>
        </row>
        <row r="25">
          <cell r="F25">
            <v>229</v>
          </cell>
        </row>
        <row r="26">
          <cell r="F26">
            <v>246</v>
          </cell>
        </row>
        <row r="27">
          <cell r="F27">
            <v>398</v>
          </cell>
        </row>
      </sheetData>
      <sheetData sheetId="29"/>
      <sheetData sheetId="30"/>
      <sheetData sheetId="31"/>
      <sheetData sheetId="32"/>
      <sheetData sheetId="33"/>
      <sheetData sheetId="34"/>
      <sheetData sheetId="35">
        <row r="11">
          <cell r="D11">
            <v>35010200001</v>
          </cell>
        </row>
        <row r="12">
          <cell r="D12">
            <v>35010200002</v>
          </cell>
        </row>
        <row r="13">
          <cell r="D13">
            <v>35010200003</v>
          </cell>
        </row>
        <row r="14">
          <cell r="D14">
            <v>35010200004</v>
          </cell>
        </row>
        <row r="15">
          <cell r="D15">
            <v>35010200005</v>
          </cell>
        </row>
        <row r="16">
          <cell r="D16">
            <v>35010200006</v>
          </cell>
        </row>
        <row r="17">
          <cell r="D17">
            <v>35010200007</v>
          </cell>
        </row>
        <row r="18">
          <cell r="D18">
            <v>35010200008</v>
          </cell>
        </row>
        <row r="19">
          <cell r="D19">
            <v>35010200009</v>
          </cell>
        </row>
        <row r="20">
          <cell r="D20">
            <v>35010200010</v>
          </cell>
        </row>
        <row r="21">
          <cell r="D21">
            <v>35010200011</v>
          </cell>
        </row>
        <row r="22">
          <cell r="D22">
            <v>35010200012</v>
          </cell>
        </row>
        <row r="23">
          <cell r="D23">
            <v>35010200013</v>
          </cell>
        </row>
        <row r="24">
          <cell r="D24">
            <v>35010200014</v>
          </cell>
        </row>
        <row r="25">
          <cell r="D25">
            <v>35010200015</v>
          </cell>
        </row>
        <row r="26">
          <cell r="D26">
            <v>35010200016</v>
          </cell>
        </row>
        <row r="27"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5136-D6B0-4AE7-BDFF-2CD058EC418E}">
  <dimension ref="A1:W28"/>
  <sheetViews>
    <sheetView tabSelected="1" workbookViewId="0">
      <selection sqref="A1:W28"/>
    </sheetView>
  </sheetViews>
  <sheetFormatPr defaultRowHeight="15" x14ac:dyDescent="0.25"/>
  <cols>
    <col min="2" max="2" width="11.85546875" customWidth="1"/>
    <col min="3" max="3" width="12.28515625" customWidth="1"/>
    <col min="4" max="4" width="13" customWidth="1"/>
    <col min="5" max="5" width="12.42578125" customWidth="1"/>
    <col min="6" max="6" width="13.5703125" customWidth="1"/>
    <col min="7" max="7" width="12.42578125" customWidth="1"/>
    <col min="8" max="8" width="13" customWidth="1"/>
    <col min="9" max="9" width="10.85546875" customWidth="1"/>
    <col min="21" max="21" width="11.28515625" customWidth="1"/>
    <col min="22" max="22" width="12.7109375" customWidth="1"/>
    <col min="23" max="23" width="16.5703125" customWidth="1"/>
  </cols>
  <sheetData>
    <row r="1" spans="1:23" x14ac:dyDescent="0.25">
      <c r="A1" s="3" t="s">
        <v>0</v>
      </c>
      <c r="B1" s="4" t="s">
        <v>24</v>
      </c>
      <c r="C1" s="3" t="s">
        <v>1</v>
      </c>
      <c r="D1" s="4" t="s">
        <v>25</v>
      </c>
      <c r="E1" s="3" t="s">
        <v>2</v>
      </c>
      <c r="F1" s="4" t="s">
        <v>3</v>
      </c>
      <c r="G1" s="4" t="s">
        <v>4</v>
      </c>
      <c r="H1" s="4" t="s">
        <v>5</v>
      </c>
      <c r="I1" s="5"/>
      <c r="J1" s="4" t="s">
        <v>6</v>
      </c>
      <c r="K1" s="5"/>
      <c r="L1" s="5"/>
      <c r="M1" s="5"/>
      <c r="N1" s="5"/>
      <c r="O1" s="5"/>
      <c r="P1" s="5"/>
      <c r="Q1" s="5"/>
      <c r="R1" s="5"/>
      <c r="S1" s="5"/>
      <c r="T1" s="5"/>
      <c r="U1" s="6" t="s">
        <v>7</v>
      </c>
      <c r="V1" s="6" t="s">
        <v>8</v>
      </c>
      <c r="W1" s="6" t="s">
        <v>9</v>
      </c>
    </row>
    <row r="2" spans="1:23" ht="21" customHeight="1" x14ac:dyDescent="0.25">
      <c r="A2" s="5"/>
      <c r="B2" s="4"/>
      <c r="C2" s="5"/>
      <c r="D2" s="4"/>
      <c r="E2" s="5"/>
      <c r="F2" s="5"/>
      <c r="G2" s="5"/>
      <c r="H2" s="5"/>
      <c r="I2" s="5"/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5"/>
      <c r="V2" s="5"/>
      <c r="W2" s="5"/>
    </row>
    <row r="3" spans="1:23" ht="27.75" customHeight="1" x14ac:dyDescent="0.25">
      <c r="A3" s="5"/>
      <c r="B3" s="4"/>
      <c r="C3" s="5"/>
      <c r="D3" s="4"/>
      <c r="E3" s="5"/>
      <c r="F3" s="5"/>
      <c r="G3" s="5"/>
      <c r="H3" s="7" t="s">
        <v>21</v>
      </c>
      <c r="I3" s="7" t="s">
        <v>22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5">
      <c r="A4" s="1">
        <v>1</v>
      </c>
      <c r="B4" s="1">
        <v>350101</v>
      </c>
      <c r="C4" s="8" t="s">
        <v>26</v>
      </c>
      <c r="D4" s="1">
        <f>'[1]31'!D11</f>
        <v>35010200001</v>
      </c>
      <c r="E4" s="8" t="str">
        <f>'[1]9'!E9</f>
        <v>Donorojo</v>
      </c>
      <c r="F4" s="9">
        <f>'[1]24'!F11</f>
        <v>261</v>
      </c>
      <c r="G4" s="9">
        <f t="shared" ref="G4:G20" si="0">20%*F4</f>
        <v>52.2</v>
      </c>
      <c r="H4" s="10">
        <v>52</v>
      </c>
      <c r="I4" s="11">
        <f t="shared" ref="I4:I28" si="1">H4/G4*100</f>
        <v>99.616858237547888</v>
      </c>
      <c r="J4" s="10">
        <v>14</v>
      </c>
      <c r="K4" s="10">
        <v>5</v>
      </c>
      <c r="L4" s="12">
        <v>119</v>
      </c>
      <c r="M4" s="10">
        <v>0</v>
      </c>
      <c r="N4" s="10">
        <v>0</v>
      </c>
      <c r="O4" s="10">
        <v>0</v>
      </c>
      <c r="P4" s="10">
        <v>8</v>
      </c>
      <c r="Q4" s="10">
        <v>0</v>
      </c>
      <c r="R4" s="10">
        <v>0</v>
      </c>
      <c r="S4" s="10">
        <v>0</v>
      </c>
      <c r="T4" s="10">
        <v>23</v>
      </c>
      <c r="U4" s="10">
        <v>41</v>
      </c>
      <c r="V4" s="10">
        <v>12</v>
      </c>
      <c r="W4" s="10">
        <v>0</v>
      </c>
    </row>
    <row r="5" spans="1:23" x14ac:dyDescent="0.25">
      <c r="A5" s="1">
        <v>2</v>
      </c>
      <c r="B5" s="2"/>
      <c r="C5" s="8"/>
      <c r="D5" s="1">
        <f>'[1]31'!D12</f>
        <v>35010200002</v>
      </c>
      <c r="E5" s="8" t="str">
        <f>'[1]9'!E10</f>
        <v>Kalak</v>
      </c>
      <c r="F5" s="9">
        <f>'[1]24'!F12</f>
        <v>161</v>
      </c>
      <c r="G5" s="9">
        <f t="shared" si="0"/>
        <v>32.200000000000003</v>
      </c>
      <c r="H5" s="10">
        <v>6</v>
      </c>
      <c r="I5" s="11">
        <f t="shared" si="1"/>
        <v>18.633540372670808</v>
      </c>
      <c r="J5" s="10">
        <v>24</v>
      </c>
      <c r="K5" s="10">
        <v>9</v>
      </c>
      <c r="L5" s="12">
        <v>52</v>
      </c>
      <c r="M5" s="10">
        <v>0</v>
      </c>
      <c r="N5" s="10">
        <v>0</v>
      </c>
      <c r="O5" s="10">
        <v>0</v>
      </c>
      <c r="P5" s="10">
        <v>2</v>
      </c>
      <c r="Q5" s="10">
        <v>0</v>
      </c>
      <c r="R5" s="10">
        <v>0</v>
      </c>
      <c r="S5" s="10">
        <v>0</v>
      </c>
      <c r="T5" s="10">
        <v>3</v>
      </c>
      <c r="U5" s="10">
        <v>14</v>
      </c>
      <c r="V5" s="10">
        <v>3</v>
      </c>
      <c r="W5" s="10">
        <v>0</v>
      </c>
    </row>
    <row r="6" spans="1:23" x14ac:dyDescent="0.25">
      <c r="A6" s="1">
        <v>3</v>
      </c>
      <c r="B6" s="1">
        <v>350102</v>
      </c>
      <c r="C6" s="8" t="s">
        <v>27</v>
      </c>
      <c r="D6" s="1">
        <f>'[1]31'!D13</f>
        <v>35010200003</v>
      </c>
      <c r="E6" s="8" t="str">
        <f>'[1]9'!E11</f>
        <v>Punung</v>
      </c>
      <c r="F6" s="9">
        <f>'[1]24'!F13</f>
        <v>267</v>
      </c>
      <c r="G6" s="9">
        <f t="shared" si="0"/>
        <v>53.400000000000006</v>
      </c>
      <c r="H6" s="10">
        <v>0</v>
      </c>
      <c r="I6" s="11">
        <f t="shared" si="1"/>
        <v>0</v>
      </c>
      <c r="J6" s="10">
        <v>33</v>
      </c>
      <c r="K6" s="10">
        <v>38</v>
      </c>
      <c r="L6" s="12">
        <v>71</v>
      </c>
      <c r="M6" s="10">
        <v>0</v>
      </c>
      <c r="N6" s="10">
        <v>0</v>
      </c>
      <c r="O6" s="10">
        <v>0</v>
      </c>
      <c r="P6" s="10">
        <v>6</v>
      </c>
      <c r="Q6" s="10">
        <v>0</v>
      </c>
      <c r="R6" s="10">
        <v>0</v>
      </c>
      <c r="S6" s="10">
        <v>0</v>
      </c>
      <c r="T6" s="10">
        <v>8</v>
      </c>
      <c r="U6" s="10">
        <v>30</v>
      </c>
      <c r="V6" s="10">
        <v>11</v>
      </c>
      <c r="W6" s="10">
        <v>0</v>
      </c>
    </row>
    <row r="7" spans="1:23" x14ac:dyDescent="0.25">
      <c r="A7" s="1">
        <v>4</v>
      </c>
      <c r="B7" s="2"/>
      <c r="C7" s="8"/>
      <c r="D7" s="1">
        <f>'[1]31'!D14</f>
        <v>35010200004</v>
      </c>
      <c r="E7" s="8" t="str">
        <f>'[1]9'!E12</f>
        <v>Gondosari</v>
      </c>
      <c r="F7" s="9">
        <f>'[1]24'!F14</f>
        <v>127</v>
      </c>
      <c r="G7" s="9">
        <f t="shared" si="0"/>
        <v>25.400000000000002</v>
      </c>
      <c r="H7" s="10">
        <v>17</v>
      </c>
      <c r="I7" s="11">
        <f t="shared" si="1"/>
        <v>66.929133858267704</v>
      </c>
      <c r="J7" s="10">
        <v>18</v>
      </c>
      <c r="K7" s="10">
        <v>6</v>
      </c>
      <c r="L7" s="12">
        <v>91</v>
      </c>
      <c r="M7" s="10">
        <v>0</v>
      </c>
      <c r="N7" s="10">
        <v>0</v>
      </c>
      <c r="O7" s="10">
        <v>1</v>
      </c>
      <c r="P7" s="10">
        <v>1</v>
      </c>
      <c r="Q7" s="10">
        <v>0</v>
      </c>
      <c r="R7" s="10">
        <v>0</v>
      </c>
      <c r="S7" s="10">
        <v>0</v>
      </c>
      <c r="T7" s="10">
        <v>4</v>
      </c>
      <c r="U7" s="10">
        <v>7</v>
      </c>
      <c r="V7" s="10">
        <v>10</v>
      </c>
      <c r="W7" s="10">
        <v>0</v>
      </c>
    </row>
    <row r="8" spans="1:23" x14ac:dyDescent="0.25">
      <c r="A8" s="1">
        <v>5</v>
      </c>
      <c r="B8" s="1">
        <v>350103</v>
      </c>
      <c r="C8" s="8" t="s">
        <v>28</v>
      </c>
      <c r="D8" s="1">
        <f>'[1]31'!D15</f>
        <v>35010200005</v>
      </c>
      <c r="E8" s="8" t="str">
        <f>'[1]9'!E13</f>
        <v>Pringkuku</v>
      </c>
      <c r="F8" s="9">
        <f>'[1]24'!F15</f>
        <v>241</v>
      </c>
      <c r="G8" s="9">
        <f t="shared" si="0"/>
        <v>48.2</v>
      </c>
      <c r="H8" s="10">
        <v>18</v>
      </c>
      <c r="I8" s="11">
        <f t="shared" si="1"/>
        <v>37.344398340248965</v>
      </c>
      <c r="J8" s="10">
        <v>32</v>
      </c>
      <c r="K8" s="10">
        <v>0</v>
      </c>
      <c r="L8" s="12">
        <v>69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5</v>
      </c>
      <c r="U8" s="10">
        <v>5</v>
      </c>
      <c r="V8" s="10">
        <v>3</v>
      </c>
      <c r="W8" s="10">
        <v>0</v>
      </c>
    </row>
    <row r="9" spans="1:23" x14ac:dyDescent="0.25">
      <c r="A9" s="1">
        <v>6</v>
      </c>
      <c r="B9" s="2"/>
      <c r="C9" s="8"/>
      <c r="D9" s="1">
        <f>'[1]31'!D16</f>
        <v>35010200006</v>
      </c>
      <c r="E9" s="8" t="str">
        <f>'[1]9'!E14</f>
        <v>Candi</v>
      </c>
      <c r="F9" s="9">
        <f>'[1]24'!F16</f>
        <v>136</v>
      </c>
      <c r="G9" s="9">
        <f t="shared" si="0"/>
        <v>27.200000000000003</v>
      </c>
      <c r="H9" s="10">
        <v>11</v>
      </c>
      <c r="I9" s="11">
        <f t="shared" si="1"/>
        <v>40.441176470588232</v>
      </c>
      <c r="J9" s="10">
        <v>13</v>
      </c>
      <c r="K9" s="10">
        <v>7</v>
      </c>
      <c r="L9" s="12">
        <v>60</v>
      </c>
      <c r="M9" s="10">
        <v>0</v>
      </c>
      <c r="N9" s="10">
        <v>0</v>
      </c>
      <c r="O9" s="10">
        <v>1</v>
      </c>
      <c r="P9" s="10">
        <v>2</v>
      </c>
      <c r="Q9" s="10">
        <v>1</v>
      </c>
      <c r="R9" s="10">
        <v>0</v>
      </c>
      <c r="S9" s="10">
        <v>0</v>
      </c>
      <c r="T9" s="10">
        <v>0</v>
      </c>
      <c r="U9" s="10">
        <v>5</v>
      </c>
      <c r="V9" s="10">
        <v>7</v>
      </c>
      <c r="W9" s="10">
        <v>0</v>
      </c>
    </row>
    <row r="10" spans="1:23" x14ac:dyDescent="0.25">
      <c r="A10" s="1">
        <v>7</v>
      </c>
      <c r="B10" s="1">
        <v>350104</v>
      </c>
      <c r="C10" s="8" t="s">
        <v>29</v>
      </c>
      <c r="D10" s="1">
        <f>'[1]31'!D17</f>
        <v>35010200007</v>
      </c>
      <c r="E10" s="8" t="str">
        <f>'[1]9'!E15</f>
        <v>Pacitan</v>
      </c>
      <c r="F10" s="9">
        <f>'[1]24'!F17</f>
        <v>311</v>
      </c>
      <c r="G10" s="9">
        <f t="shared" si="0"/>
        <v>62.2</v>
      </c>
      <c r="H10" s="10">
        <v>32</v>
      </c>
      <c r="I10" s="11">
        <f t="shared" si="1"/>
        <v>51.446945337620576</v>
      </c>
      <c r="J10" s="10">
        <v>35</v>
      </c>
      <c r="K10" s="10">
        <v>82</v>
      </c>
      <c r="L10" s="12">
        <v>168</v>
      </c>
      <c r="M10" s="10">
        <v>0</v>
      </c>
      <c r="N10" s="10">
        <v>0</v>
      </c>
      <c r="O10" s="10">
        <v>0</v>
      </c>
      <c r="P10" s="10">
        <v>7</v>
      </c>
      <c r="Q10" s="10">
        <v>0</v>
      </c>
      <c r="R10" s="10">
        <v>0</v>
      </c>
      <c r="S10" s="10">
        <v>0</v>
      </c>
      <c r="T10" s="10">
        <v>4</v>
      </c>
      <c r="U10" s="10">
        <v>27</v>
      </c>
      <c r="V10" s="10">
        <v>19</v>
      </c>
      <c r="W10" s="10">
        <v>0</v>
      </c>
    </row>
    <row r="11" spans="1:23" x14ac:dyDescent="0.25">
      <c r="A11" s="1">
        <v>8</v>
      </c>
      <c r="B11" s="2"/>
      <c r="C11" s="8"/>
      <c r="D11" s="1">
        <f>'[1]31'!D18</f>
        <v>35010200008</v>
      </c>
      <c r="E11" s="8" t="str">
        <f>'[1]9'!E16</f>
        <v>Tanjungsari</v>
      </c>
      <c r="F11" s="9">
        <f>'[1]24'!F18</f>
        <v>682</v>
      </c>
      <c r="G11" s="9">
        <f t="shared" si="0"/>
        <v>136.4</v>
      </c>
      <c r="H11" s="10">
        <v>127</v>
      </c>
      <c r="I11" s="11">
        <f t="shared" si="1"/>
        <v>93.10850439882698</v>
      </c>
      <c r="J11" s="10">
        <v>73</v>
      </c>
      <c r="K11" s="10">
        <v>79</v>
      </c>
      <c r="L11" s="12">
        <v>245</v>
      </c>
      <c r="M11" s="10">
        <v>0</v>
      </c>
      <c r="N11" s="10">
        <v>0</v>
      </c>
      <c r="O11" s="10">
        <v>0</v>
      </c>
      <c r="P11" s="10">
        <v>28</v>
      </c>
      <c r="Q11" s="10">
        <v>1</v>
      </c>
      <c r="R11" s="10">
        <v>0</v>
      </c>
      <c r="S11" s="10">
        <v>0</v>
      </c>
      <c r="T11" s="10">
        <v>71</v>
      </c>
      <c r="U11" s="10">
        <v>119</v>
      </c>
      <c r="V11" s="10">
        <v>119</v>
      </c>
      <c r="W11" s="10">
        <v>0</v>
      </c>
    </row>
    <row r="12" spans="1:23" x14ac:dyDescent="0.25">
      <c r="A12" s="1">
        <v>9</v>
      </c>
      <c r="B12" s="1">
        <v>350105</v>
      </c>
      <c r="C12" s="8" t="s">
        <v>30</v>
      </c>
      <c r="D12" s="1">
        <f>'[1]31'!D19</f>
        <v>35010200009</v>
      </c>
      <c r="E12" s="8" t="str">
        <f>'[1]9'!E17</f>
        <v>Kebonagung</v>
      </c>
      <c r="F12" s="9">
        <f>'[1]24'!F19</f>
        <v>295</v>
      </c>
      <c r="G12" s="9">
        <f t="shared" si="0"/>
        <v>59</v>
      </c>
      <c r="H12" s="10">
        <v>59</v>
      </c>
      <c r="I12" s="11">
        <f t="shared" si="1"/>
        <v>100</v>
      </c>
      <c r="J12" s="10">
        <v>46</v>
      </c>
      <c r="K12" s="10">
        <v>4</v>
      </c>
      <c r="L12" s="12">
        <v>150</v>
      </c>
      <c r="M12" s="10">
        <v>0</v>
      </c>
      <c r="N12" s="10">
        <v>0</v>
      </c>
      <c r="O12" s="10">
        <v>0</v>
      </c>
      <c r="P12" s="10">
        <v>10</v>
      </c>
      <c r="Q12" s="10">
        <v>0</v>
      </c>
      <c r="R12" s="10">
        <v>0</v>
      </c>
      <c r="S12" s="10">
        <v>0</v>
      </c>
      <c r="T12" s="10">
        <v>30</v>
      </c>
      <c r="U12" s="10">
        <v>50</v>
      </c>
      <c r="V12" s="10">
        <v>8</v>
      </c>
      <c r="W12" s="10">
        <v>1</v>
      </c>
    </row>
    <row r="13" spans="1:23" x14ac:dyDescent="0.25">
      <c r="A13" s="1">
        <v>10</v>
      </c>
      <c r="B13" s="2"/>
      <c r="C13" s="8"/>
      <c r="D13" s="1">
        <f>'[1]31'!D20</f>
        <v>35010200010</v>
      </c>
      <c r="E13" s="8" t="str">
        <f>'[1]9'!E18</f>
        <v>Ketrowonojoyo</v>
      </c>
      <c r="F13" s="9">
        <f>'[1]24'!F20</f>
        <v>274</v>
      </c>
      <c r="G13" s="9">
        <f t="shared" si="0"/>
        <v>54.800000000000004</v>
      </c>
      <c r="H13" s="10">
        <v>25</v>
      </c>
      <c r="I13" s="11">
        <f t="shared" si="1"/>
        <v>45.620437956204377</v>
      </c>
      <c r="J13" s="10">
        <v>34</v>
      </c>
      <c r="K13" s="10">
        <v>2</v>
      </c>
      <c r="L13" s="12">
        <v>82</v>
      </c>
      <c r="M13" s="10">
        <v>0</v>
      </c>
      <c r="N13" s="10">
        <v>0</v>
      </c>
      <c r="O13" s="10">
        <v>0</v>
      </c>
      <c r="P13" s="10">
        <v>1</v>
      </c>
      <c r="Q13" s="10">
        <v>0</v>
      </c>
      <c r="R13" s="10">
        <v>0</v>
      </c>
      <c r="S13" s="10">
        <v>0</v>
      </c>
      <c r="T13" s="10">
        <v>2</v>
      </c>
      <c r="U13" s="10">
        <v>8</v>
      </c>
      <c r="V13" s="10">
        <v>3</v>
      </c>
      <c r="W13" s="10">
        <v>0</v>
      </c>
    </row>
    <row r="14" spans="1:23" x14ac:dyDescent="0.25">
      <c r="A14" s="1">
        <v>11</v>
      </c>
      <c r="B14" s="1">
        <v>350106</v>
      </c>
      <c r="C14" s="8" t="s">
        <v>31</v>
      </c>
      <c r="D14" s="1">
        <f>'[1]31'!D21</f>
        <v>35010200011</v>
      </c>
      <c r="E14" s="8" t="str">
        <f>'[1]9'!E19</f>
        <v>Arjosari</v>
      </c>
      <c r="F14" s="9">
        <f>'[1]24'!F21</f>
        <v>395</v>
      </c>
      <c r="G14" s="9">
        <f t="shared" si="0"/>
        <v>79</v>
      </c>
      <c r="H14" s="10">
        <v>68</v>
      </c>
      <c r="I14" s="11">
        <f t="shared" si="1"/>
        <v>86.075949367088612</v>
      </c>
      <c r="J14" s="10">
        <v>50</v>
      </c>
      <c r="K14" s="10">
        <v>49</v>
      </c>
      <c r="L14" s="12">
        <v>185</v>
      </c>
      <c r="M14" s="10">
        <v>0</v>
      </c>
      <c r="N14" s="10">
        <v>0</v>
      </c>
      <c r="O14" s="10">
        <v>0</v>
      </c>
      <c r="P14" s="10">
        <v>16</v>
      </c>
      <c r="Q14" s="10">
        <v>0</v>
      </c>
      <c r="R14" s="10">
        <v>0</v>
      </c>
      <c r="S14" s="10">
        <v>0</v>
      </c>
      <c r="T14" s="10">
        <v>43</v>
      </c>
      <c r="U14" s="10">
        <v>64</v>
      </c>
      <c r="V14" s="10">
        <v>0</v>
      </c>
      <c r="W14" s="10">
        <v>0</v>
      </c>
    </row>
    <row r="15" spans="1:23" x14ac:dyDescent="0.25">
      <c r="A15" s="1">
        <v>12</v>
      </c>
      <c r="B15" s="2"/>
      <c r="C15" s="8"/>
      <c r="D15" s="1">
        <f>'[1]31'!D22</f>
        <v>35010200012</v>
      </c>
      <c r="E15" s="8" t="str">
        <f>'[1]9'!E20</f>
        <v>Kedungbendo</v>
      </c>
      <c r="F15" s="9">
        <f>'[1]24'!F22</f>
        <v>119</v>
      </c>
      <c r="G15" s="9">
        <f t="shared" si="0"/>
        <v>23.8</v>
      </c>
      <c r="H15" s="10">
        <v>24</v>
      </c>
      <c r="I15" s="11">
        <f t="shared" si="1"/>
        <v>100.84033613445378</v>
      </c>
      <c r="J15" s="10">
        <v>21</v>
      </c>
      <c r="K15" s="10">
        <v>11</v>
      </c>
      <c r="L15" s="12">
        <v>133</v>
      </c>
      <c r="M15" s="10">
        <v>0</v>
      </c>
      <c r="N15" s="10">
        <v>0</v>
      </c>
      <c r="O15" s="10">
        <v>0</v>
      </c>
      <c r="P15" s="10">
        <v>7</v>
      </c>
      <c r="Q15" s="10">
        <v>0</v>
      </c>
      <c r="R15" s="10">
        <v>0</v>
      </c>
      <c r="S15" s="10">
        <v>0</v>
      </c>
      <c r="T15" s="10">
        <v>5</v>
      </c>
      <c r="U15" s="10">
        <v>20</v>
      </c>
      <c r="V15" s="10">
        <v>2</v>
      </c>
      <c r="W15" s="10">
        <v>0</v>
      </c>
    </row>
    <row r="16" spans="1:23" x14ac:dyDescent="0.25">
      <c r="A16" s="1">
        <v>13</v>
      </c>
      <c r="B16" s="1">
        <v>350107</v>
      </c>
      <c r="C16" s="8" t="s">
        <v>32</v>
      </c>
      <c r="D16" s="1">
        <f>'[1]31'!D23</f>
        <v>35010200013</v>
      </c>
      <c r="E16" s="8" t="str">
        <f>'[1]9'!E21</f>
        <v>Nawangan</v>
      </c>
      <c r="F16" s="9">
        <f>'[1]24'!F23</f>
        <v>382</v>
      </c>
      <c r="G16" s="9">
        <f t="shared" si="0"/>
        <v>76.400000000000006</v>
      </c>
      <c r="H16" s="10">
        <v>77</v>
      </c>
      <c r="I16" s="11">
        <f t="shared" si="1"/>
        <v>100.78534031413611</v>
      </c>
      <c r="J16" s="10">
        <v>52</v>
      </c>
      <c r="K16" s="10">
        <v>23</v>
      </c>
      <c r="L16" s="12">
        <v>176</v>
      </c>
      <c r="M16" s="10">
        <v>0</v>
      </c>
      <c r="N16" s="10">
        <v>0</v>
      </c>
      <c r="O16" s="10">
        <v>0</v>
      </c>
      <c r="P16" s="10">
        <v>9</v>
      </c>
      <c r="Q16" s="10">
        <v>0</v>
      </c>
      <c r="R16" s="10">
        <v>0</v>
      </c>
      <c r="S16" s="10">
        <v>0</v>
      </c>
      <c r="T16" s="10">
        <v>14</v>
      </c>
      <c r="U16" s="10">
        <v>48</v>
      </c>
      <c r="V16" s="10">
        <v>10</v>
      </c>
      <c r="W16" s="10">
        <v>0</v>
      </c>
    </row>
    <row r="17" spans="1:23" x14ac:dyDescent="0.25">
      <c r="A17" s="1">
        <v>14</v>
      </c>
      <c r="B17" s="1"/>
      <c r="C17" s="8"/>
      <c r="D17" s="1">
        <f>'[1]31'!D24</f>
        <v>35010200014</v>
      </c>
      <c r="E17" s="8" t="str">
        <f>'[1]9'!E22</f>
        <v>Pakis Baru</v>
      </c>
      <c r="F17" s="9">
        <f>'[1]24'!F24</f>
        <v>327</v>
      </c>
      <c r="G17" s="9">
        <f t="shared" si="0"/>
        <v>65.400000000000006</v>
      </c>
      <c r="H17" s="10">
        <v>66</v>
      </c>
      <c r="I17" s="11">
        <f t="shared" si="1"/>
        <v>100.91743119266054</v>
      </c>
      <c r="J17" s="10">
        <v>29</v>
      </c>
      <c r="K17" s="10">
        <v>22</v>
      </c>
      <c r="L17" s="12">
        <v>152</v>
      </c>
      <c r="M17" s="10">
        <v>0</v>
      </c>
      <c r="N17" s="10">
        <v>0</v>
      </c>
      <c r="O17" s="10">
        <v>0</v>
      </c>
      <c r="P17" s="10">
        <v>5</v>
      </c>
      <c r="Q17" s="10">
        <v>0</v>
      </c>
      <c r="R17" s="10">
        <v>0</v>
      </c>
      <c r="S17" s="10">
        <v>0</v>
      </c>
      <c r="T17" s="10">
        <v>18</v>
      </c>
      <c r="U17" s="10">
        <v>36</v>
      </c>
      <c r="V17" s="10">
        <v>2</v>
      </c>
      <c r="W17" s="10">
        <v>0</v>
      </c>
    </row>
    <row r="18" spans="1:23" x14ac:dyDescent="0.25">
      <c r="A18" s="1">
        <v>15</v>
      </c>
      <c r="B18" s="1">
        <v>350108</v>
      </c>
      <c r="C18" s="8" t="s">
        <v>33</v>
      </c>
      <c r="D18" s="1">
        <f>'[1]31'!D25</f>
        <v>35010200015</v>
      </c>
      <c r="E18" s="8" t="str">
        <f>'[1]9'!E23</f>
        <v>Bandar</v>
      </c>
      <c r="F18" s="9">
        <f>'[1]24'!F25</f>
        <v>229</v>
      </c>
      <c r="G18" s="9">
        <f t="shared" si="0"/>
        <v>45.800000000000004</v>
      </c>
      <c r="H18" s="10">
        <v>35</v>
      </c>
      <c r="I18" s="11">
        <f t="shared" si="1"/>
        <v>76.419213973799117</v>
      </c>
      <c r="J18" s="10">
        <v>42</v>
      </c>
      <c r="K18" s="10">
        <v>11</v>
      </c>
      <c r="L18" s="12">
        <v>129</v>
      </c>
      <c r="M18" s="10">
        <v>0</v>
      </c>
      <c r="N18" s="10">
        <v>0</v>
      </c>
      <c r="O18" s="10">
        <v>0</v>
      </c>
      <c r="P18" s="10">
        <v>1</v>
      </c>
      <c r="Q18" s="10">
        <v>0</v>
      </c>
      <c r="R18" s="10">
        <v>0</v>
      </c>
      <c r="S18" s="10">
        <v>0</v>
      </c>
      <c r="T18" s="10">
        <v>24</v>
      </c>
      <c r="U18" s="10">
        <v>30</v>
      </c>
      <c r="V18" s="10">
        <v>1</v>
      </c>
      <c r="W18" s="10">
        <v>0</v>
      </c>
    </row>
    <row r="19" spans="1:23" x14ac:dyDescent="0.25">
      <c r="A19" s="1">
        <v>16</v>
      </c>
      <c r="B19" s="1"/>
      <c r="C19" s="8"/>
      <c r="D19" s="1">
        <f>'[1]31'!D26</f>
        <v>35010200016</v>
      </c>
      <c r="E19" s="8" t="str">
        <f>'[1]9'!E24</f>
        <v>Jeruk</v>
      </c>
      <c r="F19" s="9">
        <f>'[1]24'!F26</f>
        <v>246</v>
      </c>
      <c r="G19" s="9">
        <f t="shared" si="0"/>
        <v>49.2</v>
      </c>
      <c r="H19" s="10">
        <v>20</v>
      </c>
      <c r="I19" s="11">
        <f t="shared" si="1"/>
        <v>40.650406504065039</v>
      </c>
      <c r="J19" s="10">
        <v>32</v>
      </c>
      <c r="K19" s="10">
        <v>0</v>
      </c>
      <c r="L19" s="12">
        <v>73</v>
      </c>
      <c r="M19" s="10">
        <v>0</v>
      </c>
      <c r="N19" s="10">
        <v>0</v>
      </c>
      <c r="O19" s="10">
        <v>0</v>
      </c>
      <c r="P19" s="10">
        <v>6</v>
      </c>
      <c r="Q19" s="10">
        <v>0</v>
      </c>
      <c r="R19" s="10">
        <v>0</v>
      </c>
      <c r="S19" s="10">
        <v>0</v>
      </c>
      <c r="T19" s="10">
        <v>8</v>
      </c>
      <c r="U19" s="10">
        <v>18</v>
      </c>
      <c r="V19" s="10">
        <v>0</v>
      </c>
      <c r="W19" s="10">
        <v>0</v>
      </c>
    </row>
    <row r="20" spans="1:23" x14ac:dyDescent="0.25">
      <c r="A20" s="1">
        <v>17</v>
      </c>
      <c r="B20" s="1">
        <v>350109</v>
      </c>
      <c r="C20" s="8" t="s">
        <v>34</v>
      </c>
      <c r="D20" s="1">
        <f>'[1]31'!D27</f>
        <v>35010200017</v>
      </c>
      <c r="E20" s="8" t="str">
        <f>'[1]9'!E25</f>
        <v>Tegalombo</v>
      </c>
      <c r="F20" s="9">
        <f>'[1]24'!F27</f>
        <v>398</v>
      </c>
      <c r="G20" s="9">
        <f t="shared" si="0"/>
        <v>79.600000000000009</v>
      </c>
      <c r="H20" s="10">
        <v>73</v>
      </c>
      <c r="I20" s="11">
        <f t="shared" si="1"/>
        <v>91.708542713567837</v>
      </c>
      <c r="J20" s="10">
        <v>54</v>
      </c>
      <c r="K20" s="10">
        <v>8</v>
      </c>
      <c r="L20" s="12">
        <v>154</v>
      </c>
      <c r="M20" s="10">
        <v>0</v>
      </c>
      <c r="N20" s="10">
        <v>0</v>
      </c>
      <c r="O20" s="10">
        <v>1</v>
      </c>
      <c r="P20" s="10">
        <v>7</v>
      </c>
      <c r="Q20" s="10">
        <v>0</v>
      </c>
      <c r="R20" s="10">
        <v>0</v>
      </c>
      <c r="S20" s="10">
        <v>0</v>
      </c>
      <c r="T20" s="10">
        <v>46</v>
      </c>
      <c r="U20" s="10">
        <v>56</v>
      </c>
      <c r="V20" s="10">
        <v>17</v>
      </c>
      <c r="W20" s="10">
        <v>1</v>
      </c>
    </row>
    <row r="21" spans="1:23" x14ac:dyDescent="0.25">
      <c r="A21" s="1">
        <v>18</v>
      </c>
      <c r="B21" s="1"/>
      <c r="C21" s="8"/>
      <c r="D21" s="1">
        <f>'[1]31'!D28</f>
        <v>35010200018</v>
      </c>
      <c r="E21" s="2" t="s">
        <v>38</v>
      </c>
      <c r="F21" s="2">
        <v>212</v>
      </c>
      <c r="G21" s="2">
        <v>42</v>
      </c>
      <c r="H21" s="10">
        <v>8</v>
      </c>
      <c r="I21" s="11">
        <f t="shared" si="1"/>
        <v>19.047619047619047</v>
      </c>
      <c r="J21" s="10">
        <v>25</v>
      </c>
      <c r="K21" s="10">
        <v>0</v>
      </c>
      <c r="L21" s="12">
        <v>44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8</v>
      </c>
      <c r="V21" s="10">
        <v>2</v>
      </c>
      <c r="W21" s="10">
        <v>0</v>
      </c>
    </row>
    <row r="22" spans="1:23" x14ac:dyDescent="0.25">
      <c r="A22" s="1">
        <v>19</v>
      </c>
      <c r="B22" s="1">
        <v>350110</v>
      </c>
      <c r="C22" s="8" t="s">
        <v>35</v>
      </c>
      <c r="D22" s="1">
        <f>'[1]31'!D29</f>
        <v>35010200019</v>
      </c>
      <c r="E22" s="2" t="s">
        <v>35</v>
      </c>
      <c r="F22" s="2">
        <v>748</v>
      </c>
      <c r="G22" s="2">
        <v>150</v>
      </c>
      <c r="H22" s="10">
        <v>102</v>
      </c>
      <c r="I22" s="11">
        <f t="shared" si="1"/>
        <v>68</v>
      </c>
      <c r="J22" s="10">
        <v>61</v>
      </c>
      <c r="K22" s="10">
        <v>24</v>
      </c>
      <c r="L22" s="12">
        <v>153</v>
      </c>
      <c r="M22" s="10">
        <v>0</v>
      </c>
      <c r="N22" s="10">
        <v>0</v>
      </c>
      <c r="O22" s="10">
        <v>0</v>
      </c>
      <c r="P22" s="10">
        <v>12</v>
      </c>
      <c r="Q22" s="10">
        <v>1</v>
      </c>
      <c r="R22" s="10">
        <v>0</v>
      </c>
      <c r="S22" s="10">
        <v>0</v>
      </c>
      <c r="T22" s="10">
        <v>8</v>
      </c>
      <c r="U22" s="10">
        <v>53</v>
      </c>
      <c r="V22" s="10">
        <v>42</v>
      </c>
      <c r="W22" s="10">
        <v>1</v>
      </c>
    </row>
    <row r="23" spans="1:23" x14ac:dyDescent="0.25">
      <c r="A23" s="1">
        <v>20</v>
      </c>
      <c r="B23" s="1"/>
      <c r="C23" s="8"/>
      <c r="D23" s="1">
        <f>'[1]31'!D30</f>
        <v>35010200020</v>
      </c>
      <c r="E23" s="2" t="s">
        <v>39</v>
      </c>
      <c r="F23" s="2">
        <v>439</v>
      </c>
      <c r="G23" s="2">
        <v>88</v>
      </c>
      <c r="H23" s="10">
        <v>6</v>
      </c>
      <c r="I23" s="11">
        <f t="shared" si="1"/>
        <v>6.8181818181818175</v>
      </c>
      <c r="J23" s="10">
        <v>52</v>
      </c>
      <c r="K23" s="10">
        <v>17</v>
      </c>
      <c r="L23" s="12">
        <v>76</v>
      </c>
      <c r="M23" s="10">
        <v>0</v>
      </c>
      <c r="N23" s="10">
        <v>0</v>
      </c>
      <c r="O23" s="10">
        <v>0</v>
      </c>
      <c r="P23" s="10">
        <v>9</v>
      </c>
      <c r="Q23" s="10">
        <v>1</v>
      </c>
      <c r="R23" s="10">
        <v>0</v>
      </c>
      <c r="S23" s="10">
        <v>0</v>
      </c>
      <c r="T23" s="10">
        <v>60</v>
      </c>
      <c r="U23" s="10">
        <v>81</v>
      </c>
      <c r="V23" s="10">
        <v>9</v>
      </c>
      <c r="W23" s="10">
        <v>1</v>
      </c>
    </row>
    <row r="24" spans="1:23" x14ac:dyDescent="0.25">
      <c r="A24" s="1">
        <v>21</v>
      </c>
      <c r="B24" s="1">
        <v>350111</v>
      </c>
      <c r="C24" s="8" t="s">
        <v>36</v>
      </c>
      <c r="D24" s="1">
        <f>'[1]31'!D31</f>
        <v>35010200021</v>
      </c>
      <c r="E24" s="2" t="s">
        <v>36</v>
      </c>
      <c r="F24" s="2">
        <v>377</v>
      </c>
      <c r="G24" s="2">
        <v>75</v>
      </c>
      <c r="H24" s="10">
        <v>75</v>
      </c>
      <c r="I24" s="11">
        <f t="shared" si="1"/>
        <v>100</v>
      </c>
      <c r="J24" s="10">
        <v>18</v>
      </c>
      <c r="K24" s="10">
        <v>3</v>
      </c>
      <c r="L24" s="12">
        <v>120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3</v>
      </c>
      <c r="U24" s="10">
        <v>19</v>
      </c>
      <c r="V24" s="10">
        <v>5</v>
      </c>
      <c r="W24" s="10">
        <v>0</v>
      </c>
    </row>
    <row r="25" spans="1:23" x14ac:dyDescent="0.25">
      <c r="A25" s="1">
        <v>22</v>
      </c>
      <c r="B25" s="1"/>
      <c r="C25" s="8"/>
      <c r="D25" s="1">
        <f>'[1]31'!D32</f>
        <v>35010200022</v>
      </c>
      <c r="E25" s="2" t="s">
        <v>40</v>
      </c>
      <c r="F25" s="2">
        <v>197</v>
      </c>
      <c r="G25" s="2">
        <v>39</v>
      </c>
      <c r="H25" s="10">
        <v>25</v>
      </c>
      <c r="I25" s="11">
        <f t="shared" si="1"/>
        <v>64.102564102564102</v>
      </c>
      <c r="J25" s="10">
        <v>22</v>
      </c>
      <c r="K25" s="10">
        <v>17</v>
      </c>
      <c r="L25" s="12">
        <v>102</v>
      </c>
      <c r="M25" s="10">
        <v>0</v>
      </c>
      <c r="N25" s="10">
        <v>0</v>
      </c>
      <c r="O25" s="10">
        <v>0</v>
      </c>
      <c r="P25" s="10">
        <v>3</v>
      </c>
      <c r="Q25" s="10">
        <v>0</v>
      </c>
      <c r="R25" s="10">
        <v>0</v>
      </c>
      <c r="S25" s="10">
        <v>0</v>
      </c>
      <c r="T25" s="10">
        <v>10</v>
      </c>
      <c r="U25" s="10">
        <v>24</v>
      </c>
      <c r="V25" s="10">
        <v>2</v>
      </c>
      <c r="W25" s="10">
        <v>0</v>
      </c>
    </row>
    <row r="26" spans="1:23" x14ac:dyDescent="0.25">
      <c r="A26" s="1">
        <v>23</v>
      </c>
      <c r="B26" s="1">
        <v>350112</v>
      </c>
      <c r="C26" s="8" t="s">
        <v>37</v>
      </c>
      <c r="D26" s="1">
        <f>'[1]31'!D33</f>
        <v>35010200023</v>
      </c>
      <c r="E26" s="2" t="s">
        <v>37</v>
      </c>
      <c r="F26" s="2">
        <v>257</v>
      </c>
      <c r="G26" s="2">
        <v>51</v>
      </c>
      <c r="H26" s="10">
        <v>10</v>
      </c>
      <c r="I26" s="11">
        <f t="shared" si="1"/>
        <v>19.607843137254903</v>
      </c>
      <c r="J26" s="10">
        <v>29</v>
      </c>
      <c r="K26" s="10">
        <v>4</v>
      </c>
      <c r="L26" s="12">
        <v>52</v>
      </c>
      <c r="M26" s="10">
        <v>0</v>
      </c>
      <c r="N26" s="10">
        <v>0</v>
      </c>
      <c r="O26" s="10">
        <v>0</v>
      </c>
      <c r="P26" s="10">
        <v>9</v>
      </c>
      <c r="Q26" s="10">
        <v>0</v>
      </c>
      <c r="R26" s="10">
        <v>0</v>
      </c>
      <c r="S26" s="10">
        <v>0</v>
      </c>
      <c r="T26" s="10">
        <v>0</v>
      </c>
      <c r="U26" s="10">
        <v>17</v>
      </c>
      <c r="V26" s="10">
        <v>1</v>
      </c>
      <c r="W26" s="10">
        <v>0</v>
      </c>
    </row>
    <row r="27" spans="1:23" x14ac:dyDescent="0.25">
      <c r="A27" s="1">
        <v>24</v>
      </c>
      <c r="B27" s="1"/>
      <c r="C27" s="8"/>
      <c r="D27" s="1">
        <f>'[1]31'!D34</f>
        <v>35010200024</v>
      </c>
      <c r="E27" s="2" t="s">
        <v>41</v>
      </c>
      <c r="F27" s="2">
        <v>187</v>
      </c>
      <c r="G27" s="2">
        <v>37</v>
      </c>
      <c r="H27" s="10">
        <v>7</v>
      </c>
      <c r="I27" s="11">
        <f t="shared" si="1"/>
        <v>18.918918918918919</v>
      </c>
      <c r="J27" s="10">
        <v>28</v>
      </c>
      <c r="K27" s="10">
        <v>1</v>
      </c>
      <c r="L27" s="12">
        <v>48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4</v>
      </c>
      <c r="V27" s="10">
        <v>3</v>
      </c>
      <c r="W27" s="10">
        <v>0</v>
      </c>
    </row>
    <row r="28" spans="1:23" x14ac:dyDescent="0.25">
      <c r="A28" s="3" t="s">
        <v>23</v>
      </c>
      <c r="B28" s="3"/>
      <c r="C28" s="3"/>
      <c r="D28" s="3"/>
      <c r="E28" s="3"/>
      <c r="F28" s="13">
        <f>SUM(F4:F27)</f>
        <v>7268</v>
      </c>
      <c r="G28" s="13">
        <f t="shared" ref="G28" si="2">20%*F28</f>
        <v>1453.6000000000001</v>
      </c>
      <c r="H28" s="13">
        <f>SUM(H4:H27)</f>
        <v>943</v>
      </c>
      <c r="I28" s="14">
        <f t="shared" si="1"/>
        <v>64.873417721518976</v>
      </c>
      <c r="J28" s="13">
        <f t="shared" ref="J28:W28" si="3">SUM(J4:J27)</f>
        <v>837</v>
      </c>
      <c r="K28" s="13">
        <f t="shared" si="3"/>
        <v>422</v>
      </c>
      <c r="L28" s="13">
        <f t="shared" si="3"/>
        <v>2704</v>
      </c>
      <c r="M28" s="13">
        <f t="shared" si="3"/>
        <v>0</v>
      </c>
      <c r="N28" s="13">
        <f t="shared" si="3"/>
        <v>0</v>
      </c>
      <c r="O28" s="13">
        <f t="shared" si="3"/>
        <v>3</v>
      </c>
      <c r="P28" s="13">
        <f t="shared" si="3"/>
        <v>149</v>
      </c>
      <c r="Q28" s="13">
        <f t="shared" si="3"/>
        <v>4</v>
      </c>
      <c r="R28" s="13">
        <f t="shared" si="3"/>
        <v>0</v>
      </c>
      <c r="S28" s="13">
        <f t="shared" si="3"/>
        <v>0</v>
      </c>
      <c r="T28" s="13">
        <f t="shared" si="3"/>
        <v>389</v>
      </c>
      <c r="U28" s="13">
        <f t="shared" si="3"/>
        <v>784</v>
      </c>
      <c r="V28" s="13">
        <f t="shared" si="3"/>
        <v>291</v>
      </c>
      <c r="W28" s="13">
        <f t="shared" si="3"/>
        <v>4</v>
      </c>
    </row>
  </sheetData>
  <mergeCells count="24">
    <mergeCell ref="F1:F3"/>
    <mergeCell ref="U1:U3"/>
    <mergeCell ref="V1:V3"/>
    <mergeCell ref="W1:W3"/>
    <mergeCell ref="J2:J3"/>
    <mergeCell ref="K2:K3"/>
    <mergeCell ref="L2:L3"/>
    <mergeCell ref="M2:M3"/>
    <mergeCell ref="T2:T3"/>
    <mergeCell ref="A28:E28"/>
    <mergeCell ref="N2:N3"/>
    <mergeCell ref="O2:O3"/>
    <mergeCell ref="P2:P3"/>
    <mergeCell ref="Q2:Q3"/>
    <mergeCell ref="R2:R3"/>
    <mergeCell ref="S2:S3"/>
    <mergeCell ref="G1:G3"/>
    <mergeCell ref="H1:I2"/>
    <mergeCell ref="J1:T1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2025-07-09T07:30:19Z</dcterms:created>
  <dcterms:modified xsi:type="dcterms:W3CDTF">2025-07-15T01:34:44Z</dcterms:modified>
</cp:coreProperties>
</file>