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0" documentId="8_{3C61882D-6C11-43D3-B94F-BE1D35AB0F74}" xr6:coauthVersionLast="47" xr6:coauthVersionMax="47" xr10:uidLastSave="{00000000-0000-0000-0000-000000000000}"/>
  <bookViews>
    <workbookView xWindow="-105" yWindow="0" windowWidth="14610" windowHeight="15585" xr2:uid="{6DD22098-CBDB-4ECA-BB87-4AEBE47094A5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J22" i="1"/>
  <c r="J10" i="1"/>
  <c r="J6" i="1"/>
  <c r="D23" i="1"/>
  <c r="D24" i="1"/>
  <c r="D25" i="1"/>
  <c r="D26" i="1"/>
  <c r="D27" i="1"/>
  <c r="D28" i="1"/>
  <c r="H29" i="1"/>
  <c r="G29" i="1"/>
  <c r="I28" i="1"/>
  <c r="K28" i="1" s="1"/>
  <c r="F22" i="1"/>
  <c r="E22" i="1"/>
  <c r="D22" i="1"/>
  <c r="I27" i="1"/>
  <c r="K27" i="1" s="1"/>
  <c r="F21" i="1"/>
  <c r="E21" i="1"/>
  <c r="D21" i="1"/>
  <c r="C21" i="1"/>
  <c r="B21" i="1"/>
  <c r="I26" i="1"/>
  <c r="K26" i="1" s="1"/>
  <c r="F20" i="1"/>
  <c r="E20" i="1"/>
  <c r="D20" i="1"/>
  <c r="I25" i="1"/>
  <c r="K25" i="1" s="1"/>
  <c r="F19" i="1"/>
  <c r="E19" i="1"/>
  <c r="D19" i="1"/>
  <c r="C19" i="1"/>
  <c r="B19" i="1"/>
  <c r="I24" i="1"/>
  <c r="J24" i="1" s="1"/>
  <c r="F18" i="1"/>
  <c r="J18" i="1" s="1"/>
  <c r="E18" i="1"/>
  <c r="D18" i="1"/>
  <c r="I23" i="1"/>
  <c r="K23" i="1" s="1"/>
  <c r="F17" i="1"/>
  <c r="E17" i="1"/>
  <c r="D17" i="1"/>
  <c r="C17" i="1"/>
  <c r="B17" i="1"/>
  <c r="I22" i="1"/>
  <c r="K22" i="1" s="1"/>
  <c r="F16" i="1"/>
  <c r="E16" i="1"/>
  <c r="D16" i="1"/>
  <c r="I21" i="1"/>
  <c r="K21" i="1" s="1"/>
  <c r="F15" i="1"/>
  <c r="E15" i="1"/>
  <c r="D15" i="1"/>
  <c r="C15" i="1"/>
  <c r="B15" i="1"/>
  <c r="I20" i="1"/>
  <c r="K20" i="1" s="1"/>
  <c r="F14" i="1"/>
  <c r="J14" i="1" s="1"/>
  <c r="E14" i="1"/>
  <c r="D14" i="1"/>
  <c r="I19" i="1"/>
  <c r="K19" i="1" s="1"/>
  <c r="F13" i="1"/>
  <c r="E13" i="1"/>
  <c r="D13" i="1"/>
  <c r="C13" i="1"/>
  <c r="B13" i="1"/>
  <c r="I18" i="1"/>
  <c r="K18" i="1" s="1"/>
  <c r="F12" i="1"/>
  <c r="E12" i="1"/>
  <c r="D12" i="1"/>
  <c r="I17" i="1"/>
  <c r="K17" i="1" s="1"/>
  <c r="F11" i="1"/>
  <c r="E11" i="1"/>
  <c r="D11" i="1"/>
  <c r="C11" i="1"/>
  <c r="B11" i="1"/>
  <c r="I16" i="1"/>
  <c r="J16" i="1" s="1"/>
  <c r="F10" i="1"/>
  <c r="E10" i="1"/>
  <c r="D10" i="1"/>
  <c r="I15" i="1"/>
  <c r="K15" i="1" s="1"/>
  <c r="F9" i="1"/>
  <c r="E9" i="1"/>
  <c r="D9" i="1"/>
  <c r="C9" i="1"/>
  <c r="B9" i="1"/>
  <c r="I14" i="1"/>
  <c r="K14" i="1" s="1"/>
  <c r="F8" i="1"/>
  <c r="J8" i="1" s="1"/>
  <c r="E8" i="1"/>
  <c r="D8" i="1"/>
  <c r="I13" i="1"/>
  <c r="K13" i="1" s="1"/>
  <c r="F7" i="1"/>
  <c r="J7" i="1" s="1"/>
  <c r="E7" i="1"/>
  <c r="D7" i="1"/>
  <c r="C7" i="1"/>
  <c r="B7" i="1"/>
  <c r="I12" i="1"/>
  <c r="K12" i="1" s="1"/>
  <c r="F6" i="1"/>
  <c r="E6" i="1"/>
  <c r="D6" i="1"/>
  <c r="I11" i="1"/>
  <c r="K11" i="1" s="1"/>
  <c r="F5" i="1"/>
  <c r="E5" i="1"/>
  <c r="D5" i="1"/>
  <c r="C5" i="1"/>
  <c r="B5" i="1"/>
  <c r="I10" i="1"/>
  <c r="K10" i="1" s="1"/>
  <c r="I9" i="1"/>
  <c r="K9" i="1" s="1"/>
  <c r="K8" i="1"/>
  <c r="I8" i="1"/>
  <c r="I7" i="1"/>
  <c r="K7" i="1" s="1"/>
  <c r="I6" i="1"/>
  <c r="K6" i="1" s="1"/>
  <c r="K5" i="1"/>
  <c r="I5" i="1"/>
  <c r="J5" i="1" s="1"/>
  <c r="J26" i="1" l="1"/>
  <c r="K16" i="1"/>
  <c r="J11" i="1"/>
  <c r="J15" i="1"/>
  <c r="J19" i="1"/>
  <c r="J23" i="1"/>
  <c r="K24" i="1"/>
  <c r="J12" i="1"/>
  <c r="J20" i="1"/>
  <c r="J28" i="1"/>
  <c r="F29" i="1"/>
  <c r="J9" i="1"/>
  <c r="J13" i="1"/>
  <c r="J17" i="1"/>
  <c r="J21" i="1"/>
  <c r="J25" i="1"/>
  <c r="I29" i="1"/>
  <c r="J29" i="1" l="1"/>
  <c r="K29" i="1"/>
</calcChain>
</file>

<file path=xl/sharedStrings.xml><?xml version="1.0" encoding="utf-8"?>
<sst xmlns="http://schemas.openxmlformats.org/spreadsheetml/2006/main" count="22" uniqueCount="19">
  <si>
    <t>NO</t>
  </si>
  <si>
    <t>KECAMATAN</t>
  </si>
  <si>
    <t>PUSKESMAS</t>
  </si>
  <si>
    <t>JUMLAH IBU HAMIL</t>
  </si>
  <si>
    <t>JUMLAH IBU HAMIL DIPERIKSA</t>
  </si>
  <si>
    <t>% BUMIL DIPERIKSA</t>
  </si>
  <si>
    <t xml:space="preserve">% BUMIL REAKTIF </t>
  </si>
  <si>
    <t>REAKTIF</t>
  </si>
  <si>
    <t>NON REAKTIF</t>
  </si>
  <si>
    <t>TOTAL</t>
  </si>
  <si>
    <t>JUMLAH KAB</t>
  </si>
  <si>
    <t>KODE KECAMATA</t>
  </si>
  <si>
    <t>KODE PUSKESMAS</t>
  </si>
  <si>
    <t>Tulakan</t>
  </si>
  <si>
    <t>Ngadirojo</t>
  </si>
  <si>
    <t>Sudimoro</t>
  </si>
  <si>
    <t>Bubakan</t>
  </si>
  <si>
    <t>Wonokarto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</si>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</sst>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  <xf numFmtId="2" fontId="1" fillId="0" borderId="1" xfId="0" quotePrefix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37" fontId="3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.xlsx" TargetMode="External"/><Relationship Id="rId1" Type="http://schemas.openxmlformats.org/officeDocument/2006/relationships/externalLinkPath" Target="/13f78f0d122da0c8/Documents/KOMIFO/PROFILKES%20KAB%20PACITAN_2024%20(Update%2014%20Mei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1">
          <cell r="F11">
            <v>261</v>
          </cell>
        </row>
        <row r="12">
          <cell r="F12">
            <v>161</v>
          </cell>
        </row>
        <row r="13">
          <cell r="F13">
            <v>267</v>
          </cell>
        </row>
        <row r="14">
          <cell r="F14">
            <v>127</v>
          </cell>
        </row>
        <row r="15">
          <cell r="F15">
            <v>241</v>
          </cell>
        </row>
        <row r="16">
          <cell r="F16">
            <v>136</v>
          </cell>
        </row>
        <row r="17">
          <cell r="F17">
            <v>311</v>
          </cell>
        </row>
        <row r="18">
          <cell r="F18">
            <v>682</v>
          </cell>
        </row>
        <row r="19">
          <cell r="F19">
            <v>295</v>
          </cell>
        </row>
        <row r="20">
          <cell r="F20">
            <v>274</v>
          </cell>
        </row>
        <row r="21">
          <cell r="F21">
            <v>395</v>
          </cell>
        </row>
        <row r="22">
          <cell r="F22">
            <v>119</v>
          </cell>
        </row>
        <row r="23">
          <cell r="F23">
            <v>382</v>
          </cell>
        </row>
        <row r="24">
          <cell r="F24">
            <v>327</v>
          </cell>
        </row>
        <row r="25">
          <cell r="F25">
            <v>229</v>
          </cell>
        </row>
        <row r="26">
          <cell r="F26">
            <v>246</v>
          </cell>
        </row>
        <row r="27">
          <cell r="F27">
            <v>398</v>
          </cell>
        </row>
        <row r="28">
          <cell r="F28">
            <v>212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2">
          <cell r="B12">
            <v>350101</v>
          </cell>
          <cell r="D12">
            <v>35010200001</v>
          </cell>
        </row>
        <row r="13">
          <cell r="D13">
            <v>35010200002</v>
          </cell>
        </row>
        <row r="14">
          <cell r="B14">
            <v>350102</v>
          </cell>
          <cell r="D14">
            <v>35010200003</v>
          </cell>
        </row>
        <row r="15">
          <cell r="D15">
            <v>35010200004</v>
          </cell>
        </row>
        <row r="16">
          <cell r="B16">
            <v>350103</v>
          </cell>
          <cell r="D16">
            <v>35010200005</v>
          </cell>
        </row>
        <row r="17">
          <cell r="D17">
            <v>35010200006</v>
          </cell>
        </row>
        <row r="18">
          <cell r="B18">
            <v>350104</v>
          </cell>
          <cell r="D18">
            <v>35010200007</v>
          </cell>
        </row>
        <row r="19">
          <cell r="D19">
            <v>35010200008</v>
          </cell>
        </row>
        <row r="20">
          <cell r="B20">
            <v>350105</v>
          </cell>
          <cell r="D20">
            <v>35010200009</v>
          </cell>
        </row>
        <row r="21">
          <cell r="D21">
            <v>35010200010</v>
          </cell>
        </row>
        <row r="22">
          <cell r="B22">
            <v>350106</v>
          </cell>
          <cell r="D22">
            <v>35010200011</v>
          </cell>
        </row>
        <row r="23">
          <cell r="D23">
            <v>35010200012</v>
          </cell>
        </row>
        <row r="24">
          <cell r="B24">
            <v>350107</v>
          </cell>
          <cell r="D24">
            <v>35010200013</v>
          </cell>
        </row>
        <row r="25">
          <cell r="D25">
            <v>35010200014</v>
          </cell>
        </row>
        <row r="26">
          <cell r="B26">
            <v>350108</v>
          </cell>
          <cell r="D26">
            <v>35010200015</v>
          </cell>
        </row>
        <row r="27">
          <cell r="D27">
            <v>35010200016</v>
          </cell>
        </row>
        <row r="28">
          <cell r="B28">
            <v>350109</v>
          </cell>
          <cell r="D28">
            <v>35010200017</v>
          </cell>
        </row>
        <row r="29">
          <cell r="D29">
            <v>35010200018</v>
          </cell>
        </row>
        <row r="30">
          <cell r="D30">
            <v>35010200019</v>
          </cell>
        </row>
        <row r="31">
          <cell r="D31">
            <v>35010200020</v>
          </cell>
        </row>
        <row r="32">
          <cell r="D32">
            <v>35010200021</v>
          </cell>
        </row>
        <row r="33">
          <cell r="D33">
            <v>35010200022</v>
          </cell>
        </row>
        <row r="34">
          <cell r="D34">
            <v>35010200023</v>
          </cell>
        </row>
        <row r="35">
          <cell r="D35">
            <v>35010200024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9D289-20DC-46EF-9DA3-431D687ED1AC}">
  <dimension ref="A1:K29"/>
  <sheetViews>
    <sheetView tabSelected="1" zoomScale="81" workbookViewId="0">
      <selection activeCell="F32" sqref="F32"/>
    </sheetView>
  </sheetViews>
  <sheetFormatPr defaultRowHeight="15"/>
  <cols>
    <col min="2" max="2" width="15.140625" customWidth="1"/>
    <col min="3" max="3" width="18.7109375" customWidth="1"/>
    <col min="4" max="4" width="16" customWidth="1"/>
    <col min="5" max="5" width="13.5703125" customWidth="1"/>
    <col min="6" max="6" width="12.7109375" customWidth="1"/>
    <col min="10" max="10" width="19.7109375" customWidth="1"/>
  </cols>
  <sheetData>
    <row r="1" spans="1:11">
      <c r="A1" s="1" t="s">
        <v>0</v>
      </c>
      <c r="B1" s="2" t="s">
        <v>11</v>
      </c>
      <c r="C1" s="3" t="s">
        <v>1</v>
      </c>
      <c r="D1" s="4" t="s">
        <v>12</v>
      </c>
      <c r="E1" s="1" t="s">
        <v>2</v>
      </c>
      <c r="F1" s="5" t="s">
        <v>3</v>
      </c>
      <c r="G1" s="6" t="s">
        <v>4</v>
      </c>
      <c r="H1" s="7"/>
      <c r="I1" s="7"/>
      <c r="J1" s="5" t="s">
        <v>5</v>
      </c>
      <c r="K1" s="5" t="s">
        <v>6</v>
      </c>
    </row>
    <row r="2" spans="1:11">
      <c r="A2" s="7"/>
      <c r="B2" s="2"/>
      <c r="C2" s="7"/>
      <c r="D2" s="4"/>
      <c r="E2" s="7"/>
      <c r="F2" s="7"/>
      <c r="G2" s="7"/>
      <c r="H2" s="8"/>
      <c r="I2" s="8"/>
      <c r="J2" s="7"/>
      <c r="K2" s="7"/>
    </row>
    <row r="3" spans="1:11">
      <c r="A3" s="7"/>
      <c r="B3" s="2"/>
      <c r="C3" s="7"/>
      <c r="D3" s="4"/>
      <c r="E3" s="7"/>
      <c r="F3" s="7"/>
      <c r="G3" s="7"/>
      <c r="H3" s="7"/>
      <c r="I3" s="7"/>
      <c r="J3" s="7"/>
      <c r="K3" s="7"/>
    </row>
    <row r="4" spans="1:11" ht="24">
      <c r="A4" s="7"/>
      <c r="B4" s="2"/>
      <c r="C4" s="7"/>
      <c r="D4" s="4"/>
      <c r="E4" s="7"/>
      <c r="F4" s="7"/>
      <c r="G4" s="9" t="s">
        <v>7</v>
      </c>
      <c r="H4" s="9" t="s">
        <v>8</v>
      </c>
      <c r="I4" s="9" t="s">
        <v>9</v>
      </c>
      <c r="J4" s="7"/>
      <c r="K4" s="7"/>
    </row>
    <row r="5" spans="1:11">
      <c r="A5" s="10">
        <v>1</v>
      </c>
      <c r="B5" s="10">
        <f>'[1]61'!B12</f>
        <v>350101</v>
      </c>
      <c r="C5" s="11" t="str">
        <f>'[1]9'!C9</f>
        <v>Donorojo</v>
      </c>
      <c r="D5" s="10">
        <f>'[1]61'!D12</f>
        <v>35010200001</v>
      </c>
      <c r="E5" s="11" t="str">
        <f>'[1]9'!E9</f>
        <v>Donorojo</v>
      </c>
      <c r="F5" s="12">
        <f>'[1]24'!F11</f>
        <v>261</v>
      </c>
      <c r="G5" s="13">
        <v>2</v>
      </c>
      <c r="H5" s="13">
        <v>153</v>
      </c>
      <c r="I5" s="14">
        <f t="shared" ref="I5:I28" si="0">G5+H5</f>
        <v>155</v>
      </c>
      <c r="J5" s="15">
        <f t="shared" ref="J5:J29" si="1">I5/F5*100</f>
        <v>59.38697318007663</v>
      </c>
      <c r="K5" s="15">
        <f t="shared" ref="K5:K29" si="2">G5/I5*100</f>
        <v>1.2903225806451613</v>
      </c>
    </row>
    <row r="6" spans="1:11">
      <c r="A6" s="10">
        <v>2</v>
      </c>
      <c r="B6" s="10"/>
      <c r="C6" s="11"/>
      <c r="D6" s="10">
        <f>'[1]61'!D13</f>
        <v>35010200002</v>
      </c>
      <c r="E6" s="11" t="str">
        <f>'[1]9'!E10</f>
        <v>Kalak</v>
      </c>
      <c r="F6" s="12">
        <f>'[1]24'!F12</f>
        <v>161</v>
      </c>
      <c r="G6" s="13">
        <v>0</v>
      </c>
      <c r="H6" s="13">
        <v>119</v>
      </c>
      <c r="I6" s="14">
        <f t="shared" si="0"/>
        <v>119</v>
      </c>
      <c r="J6" s="15">
        <f t="shared" si="1"/>
        <v>73.91304347826086</v>
      </c>
      <c r="K6" s="15">
        <f t="shared" si="2"/>
        <v>0</v>
      </c>
    </row>
    <row r="7" spans="1:11">
      <c r="A7" s="10">
        <v>3</v>
      </c>
      <c r="B7" s="10">
        <f>'[1]61'!B14</f>
        <v>350102</v>
      </c>
      <c r="C7" s="11" t="str">
        <f>'[1]9'!C11</f>
        <v>Punung</v>
      </c>
      <c r="D7" s="10">
        <f>'[1]61'!D14</f>
        <v>35010200003</v>
      </c>
      <c r="E7" s="11" t="str">
        <f>'[1]9'!E11</f>
        <v>Punung</v>
      </c>
      <c r="F7" s="12">
        <f>'[1]24'!F13</f>
        <v>267</v>
      </c>
      <c r="G7" s="13">
        <v>0</v>
      </c>
      <c r="H7" s="13">
        <v>133</v>
      </c>
      <c r="I7" s="14">
        <f t="shared" si="0"/>
        <v>133</v>
      </c>
      <c r="J7" s="15">
        <f t="shared" si="1"/>
        <v>49.812734082397</v>
      </c>
      <c r="K7" s="15">
        <f t="shared" si="2"/>
        <v>0</v>
      </c>
    </row>
    <row r="8" spans="1:11">
      <c r="A8" s="10">
        <v>4</v>
      </c>
      <c r="B8" s="10"/>
      <c r="C8" s="11"/>
      <c r="D8" s="10">
        <f>'[1]61'!D15</f>
        <v>35010200004</v>
      </c>
      <c r="E8" s="11" t="str">
        <f>'[1]9'!E12</f>
        <v>Gondosari</v>
      </c>
      <c r="F8" s="12">
        <f>'[1]24'!F14</f>
        <v>127</v>
      </c>
      <c r="G8" s="13">
        <v>2</v>
      </c>
      <c r="H8" s="13">
        <v>95</v>
      </c>
      <c r="I8" s="14">
        <f t="shared" si="0"/>
        <v>97</v>
      </c>
      <c r="J8" s="15">
        <f t="shared" si="1"/>
        <v>76.377952755905511</v>
      </c>
      <c r="K8" s="15">
        <f t="shared" si="2"/>
        <v>2.0618556701030926</v>
      </c>
    </row>
    <row r="9" spans="1:11">
      <c r="A9" s="10">
        <v>5</v>
      </c>
      <c r="B9" s="10">
        <f>'[1]61'!B16</f>
        <v>350103</v>
      </c>
      <c r="C9" s="11" t="str">
        <f>'[1]9'!C13</f>
        <v>Pringkuku</v>
      </c>
      <c r="D9" s="10">
        <f>'[1]61'!D16</f>
        <v>35010200005</v>
      </c>
      <c r="E9" s="11" t="str">
        <f>'[1]9'!E13</f>
        <v>Pringkuku</v>
      </c>
      <c r="F9" s="12">
        <f>'[1]24'!F15</f>
        <v>241</v>
      </c>
      <c r="G9" s="13">
        <v>1</v>
      </c>
      <c r="H9" s="13">
        <v>114</v>
      </c>
      <c r="I9" s="14">
        <f t="shared" si="0"/>
        <v>115</v>
      </c>
      <c r="J9" s="15">
        <f t="shared" si="1"/>
        <v>47.717842323651453</v>
      </c>
      <c r="K9" s="15">
        <f t="shared" si="2"/>
        <v>0.86956521739130432</v>
      </c>
    </row>
    <row r="10" spans="1:11">
      <c r="A10" s="10">
        <v>6</v>
      </c>
      <c r="B10" s="10"/>
      <c r="C10" s="11"/>
      <c r="D10" s="10">
        <f>'[1]61'!D17</f>
        <v>35010200006</v>
      </c>
      <c r="E10" s="11" t="str">
        <f>'[1]9'!E14</f>
        <v>Candi</v>
      </c>
      <c r="F10" s="12">
        <f>'[1]24'!F16</f>
        <v>136</v>
      </c>
      <c r="G10" s="13">
        <v>0</v>
      </c>
      <c r="H10" s="13">
        <v>69</v>
      </c>
      <c r="I10" s="14">
        <f t="shared" si="0"/>
        <v>69</v>
      </c>
      <c r="J10" s="15">
        <f t="shared" si="1"/>
        <v>50.735294117647058</v>
      </c>
      <c r="K10" s="15">
        <f t="shared" si="2"/>
        <v>0</v>
      </c>
    </row>
    <row r="11" spans="1:11">
      <c r="A11" s="10">
        <v>7</v>
      </c>
      <c r="B11" s="10">
        <f>'[1]61'!B18</f>
        <v>350104</v>
      </c>
      <c r="C11" s="11" t="str">
        <f>'[1]9'!C15</f>
        <v>Pacitan</v>
      </c>
      <c r="D11" s="10">
        <f>'[1]61'!D18</f>
        <v>35010200007</v>
      </c>
      <c r="E11" s="11" t="str">
        <f>'[1]9'!E15</f>
        <v>Pacitan</v>
      </c>
      <c r="F11" s="12">
        <f>'[1]24'!F17</f>
        <v>311</v>
      </c>
      <c r="G11" s="13">
        <v>3</v>
      </c>
      <c r="H11" s="13">
        <v>169</v>
      </c>
      <c r="I11" s="14">
        <f t="shared" si="0"/>
        <v>172</v>
      </c>
      <c r="J11" s="15">
        <f t="shared" si="1"/>
        <v>55.305466237942127</v>
      </c>
      <c r="K11" s="15">
        <f t="shared" si="2"/>
        <v>1.7441860465116279</v>
      </c>
    </row>
    <row r="12" spans="1:11">
      <c r="A12" s="10">
        <v>8</v>
      </c>
      <c r="B12" s="10"/>
      <c r="C12" s="11"/>
      <c r="D12" s="10">
        <f>'[1]61'!D19</f>
        <v>35010200008</v>
      </c>
      <c r="E12" s="11" t="str">
        <f>'[1]9'!E16</f>
        <v>Tanjungsari</v>
      </c>
      <c r="F12" s="12">
        <f>'[1]24'!F18</f>
        <v>682</v>
      </c>
      <c r="G12" s="13">
        <v>3</v>
      </c>
      <c r="H12" s="13">
        <v>247</v>
      </c>
      <c r="I12" s="14">
        <f t="shared" si="0"/>
        <v>250</v>
      </c>
      <c r="J12" s="15">
        <f t="shared" si="1"/>
        <v>36.656891495601172</v>
      </c>
      <c r="K12" s="15">
        <f t="shared" si="2"/>
        <v>1.2</v>
      </c>
    </row>
    <row r="13" spans="1:11">
      <c r="A13" s="10">
        <v>9</v>
      </c>
      <c r="B13" s="10">
        <f>'[1]61'!B20</f>
        <v>350105</v>
      </c>
      <c r="C13" s="11" t="str">
        <f>'[1]9'!C17</f>
        <v>Kebonagung</v>
      </c>
      <c r="D13" s="10">
        <f>'[1]61'!D20</f>
        <v>35010200009</v>
      </c>
      <c r="E13" s="11" t="str">
        <f>'[1]9'!E17</f>
        <v>Kebonagung</v>
      </c>
      <c r="F13" s="12">
        <f>'[1]24'!F19</f>
        <v>295</v>
      </c>
      <c r="G13" s="13">
        <v>2</v>
      </c>
      <c r="H13" s="13">
        <v>257</v>
      </c>
      <c r="I13" s="14">
        <f t="shared" si="0"/>
        <v>259</v>
      </c>
      <c r="J13" s="15">
        <f t="shared" si="1"/>
        <v>87.79661016949153</v>
      </c>
      <c r="K13" s="15">
        <f t="shared" si="2"/>
        <v>0.77220077220077221</v>
      </c>
    </row>
    <row r="14" spans="1:11">
      <c r="A14" s="10">
        <v>10</v>
      </c>
      <c r="B14" s="10"/>
      <c r="C14" s="11"/>
      <c r="D14" s="10">
        <f>'[1]61'!D21</f>
        <v>35010200010</v>
      </c>
      <c r="E14" s="11" t="str">
        <f>'[1]9'!E18</f>
        <v>Ketrowonojoyo</v>
      </c>
      <c r="F14" s="12">
        <f>'[1]24'!F20</f>
        <v>274</v>
      </c>
      <c r="G14" s="13">
        <v>0</v>
      </c>
      <c r="H14" s="13">
        <v>157</v>
      </c>
      <c r="I14" s="14">
        <f t="shared" si="0"/>
        <v>157</v>
      </c>
      <c r="J14" s="15">
        <f t="shared" si="1"/>
        <v>57.299270072992705</v>
      </c>
      <c r="K14" s="15">
        <f t="shared" si="2"/>
        <v>0</v>
      </c>
    </row>
    <row r="15" spans="1:11">
      <c r="A15" s="10">
        <v>11</v>
      </c>
      <c r="B15" s="10">
        <f>'[1]61'!B22</f>
        <v>350106</v>
      </c>
      <c r="C15" s="11" t="str">
        <f>'[1]9'!C19</f>
        <v>Arjosari</v>
      </c>
      <c r="D15" s="10">
        <f>'[1]61'!D22</f>
        <v>35010200011</v>
      </c>
      <c r="E15" s="11" t="str">
        <f>'[1]9'!E19</f>
        <v>Arjosari</v>
      </c>
      <c r="F15" s="12">
        <f>'[1]24'!F21</f>
        <v>395</v>
      </c>
      <c r="G15" s="13">
        <v>3</v>
      </c>
      <c r="H15" s="13">
        <v>274</v>
      </c>
      <c r="I15" s="14">
        <f t="shared" si="0"/>
        <v>277</v>
      </c>
      <c r="J15" s="15">
        <f t="shared" si="1"/>
        <v>70.12658227848101</v>
      </c>
      <c r="K15" s="15">
        <f t="shared" si="2"/>
        <v>1.0830324909747291</v>
      </c>
    </row>
    <row r="16" spans="1:11">
      <c r="A16" s="10">
        <v>12</v>
      </c>
      <c r="B16" s="10"/>
      <c r="C16" s="11"/>
      <c r="D16" s="10">
        <f>'[1]61'!D23</f>
        <v>35010200012</v>
      </c>
      <c r="E16" s="11" t="str">
        <f>'[1]9'!E20</f>
        <v>Kedungbendo</v>
      </c>
      <c r="F16" s="12">
        <f>'[1]24'!F22</f>
        <v>119</v>
      </c>
      <c r="G16" s="13">
        <v>2</v>
      </c>
      <c r="H16" s="13">
        <v>138</v>
      </c>
      <c r="I16" s="14">
        <f t="shared" si="0"/>
        <v>140</v>
      </c>
      <c r="J16" s="15">
        <f t="shared" si="1"/>
        <v>117.64705882352942</v>
      </c>
      <c r="K16" s="15">
        <f t="shared" si="2"/>
        <v>1.4285714285714286</v>
      </c>
    </row>
    <row r="17" spans="1:11">
      <c r="A17" s="10">
        <v>13</v>
      </c>
      <c r="B17" s="10">
        <f>'[1]61'!B24</f>
        <v>350107</v>
      </c>
      <c r="C17" s="11" t="str">
        <f>'[1]9'!C21</f>
        <v>Nawangan</v>
      </c>
      <c r="D17" s="10">
        <f>'[1]61'!D24</f>
        <v>35010200013</v>
      </c>
      <c r="E17" s="11" t="str">
        <f>'[1]9'!E21</f>
        <v>Nawangan</v>
      </c>
      <c r="F17" s="12">
        <f>'[1]24'!F23</f>
        <v>382</v>
      </c>
      <c r="G17" s="13">
        <v>1</v>
      </c>
      <c r="H17" s="13">
        <v>184</v>
      </c>
      <c r="I17" s="14">
        <f t="shared" si="0"/>
        <v>185</v>
      </c>
      <c r="J17" s="15">
        <f t="shared" si="1"/>
        <v>48.42931937172775</v>
      </c>
      <c r="K17" s="15">
        <f t="shared" si="2"/>
        <v>0.54054054054054057</v>
      </c>
    </row>
    <row r="18" spans="1:11">
      <c r="A18" s="10">
        <v>14</v>
      </c>
      <c r="B18" s="10"/>
      <c r="C18" s="11"/>
      <c r="D18" s="10">
        <f>'[1]61'!D25</f>
        <v>35010200014</v>
      </c>
      <c r="E18" s="11" t="str">
        <f>'[1]9'!E22</f>
        <v>Pakis Baru</v>
      </c>
      <c r="F18" s="12">
        <f>'[1]24'!F24</f>
        <v>327</v>
      </c>
      <c r="G18" s="13">
        <v>1</v>
      </c>
      <c r="H18" s="13">
        <v>19</v>
      </c>
      <c r="I18" s="14">
        <f t="shared" si="0"/>
        <v>20</v>
      </c>
      <c r="J18" s="15">
        <f t="shared" si="1"/>
        <v>6.1162079510703364</v>
      </c>
      <c r="K18" s="15">
        <f t="shared" si="2"/>
        <v>5</v>
      </c>
    </row>
    <row r="19" spans="1:11">
      <c r="A19" s="10">
        <v>15</v>
      </c>
      <c r="B19" s="10">
        <f>'[1]61'!B26</f>
        <v>350108</v>
      </c>
      <c r="C19" s="11" t="str">
        <f>'[1]9'!C23</f>
        <v>Bandar</v>
      </c>
      <c r="D19" s="10">
        <f>'[1]61'!D26</f>
        <v>35010200015</v>
      </c>
      <c r="E19" s="11" t="str">
        <f>'[1]9'!E23</f>
        <v>Bandar</v>
      </c>
      <c r="F19" s="12">
        <f>'[1]24'!F25</f>
        <v>229</v>
      </c>
      <c r="G19" s="13">
        <v>0</v>
      </c>
      <c r="H19" s="13">
        <v>210</v>
      </c>
      <c r="I19" s="14">
        <f t="shared" si="0"/>
        <v>210</v>
      </c>
      <c r="J19" s="15">
        <f t="shared" si="1"/>
        <v>91.703056768558952</v>
      </c>
      <c r="K19" s="15">
        <f t="shared" si="2"/>
        <v>0</v>
      </c>
    </row>
    <row r="20" spans="1:11">
      <c r="A20" s="10">
        <v>16</v>
      </c>
      <c r="B20" s="10"/>
      <c r="C20" s="11"/>
      <c r="D20" s="10">
        <f>'[1]61'!D27</f>
        <v>35010200016</v>
      </c>
      <c r="E20" s="11" t="str">
        <f>'[1]9'!E24</f>
        <v>Jeruk</v>
      </c>
      <c r="F20" s="12">
        <f>'[1]24'!F26</f>
        <v>246</v>
      </c>
      <c r="G20" s="13">
        <v>2</v>
      </c>
      <c r="H20" s="13">
        <v>144</v>
      </c>
      <c r="I20" s="14">
        <f t="shared" si="0"/>
        <v>146</v>
      </c>
      <c r="J20" s="15">
        <f t="shared" si="1"/>
        <v>59.349593495934961</v>
      </c>
      <c r="K20" s="15">
        <f t="shared" si="2"/>
        <v>1.3698630136986301</v>
      </c>
    </row>
    <row r="21" spans="1:11">
      <c r="A21" s="10">
        <v>17</v>
      </c>
      <c r="B21" s="10">
        <f>'[1]61'!B28</f>
        <v>350109</v>
      </c>
      <c r="C21" s="11" t="str">
        <f>'[1]9'!C25</f>
        <v>Tegalombo</v>
      </c>
      <c r="D21" s="10">
        <f>'[1]61'!D28</f>
        <v>35010200017</v>
      </c>
      <c r="E21" s="11" t="str">
        <f>'[1]9'!E25</f>
        <v>Tegalombo</v>
      </c>
      <c r="F21" s="12">
        <f>'[1]24'!F27</f>
        <v>398</v>
      </c>
      <c r="G21" s="13">
        <v>0</v>
      </c>
      <c r="H21" s="13">
        <v>269</v>
      </c>
      <c r="I21" s="14">
        <f t="shared" si="0"/>
        <v>269</v>
      </c>
      <c r="J21" s="15">
        <f t="shared" si="1"/>
        <v>67.587939698492463</v>
      </c>
      <c r="K21" s="15">
        <f t="shared" si="2"/>
        <v>0</v>
      </c>
    </row>
    <row r="22" spans="1:11">
      <c r="A22" s="10">
        <v>18</v>
      </c>
      <c r="B22" s="10"/>
      <c r="C22" s="11"/>
      <c r="D22" s="10">
        <f>'[1]61'!D29</f>
        <v>35010200018</v>
      </c>
      <c r="E22" s="11" t="str">
        <f>'[1]9'!E26</f>
        <v>Gemaharjo</v>
      </c>
      <c r="F22" s="12">
        <f>'[1]24'!F28</f>
        <v>212</v>
      </c>
      <c r="G22" s="13">
        <v>0</v>
      </c>
      <c r="H22" s="13">
        <v>115</v>
      </c>
      <c r="I22" s="14">
        <f t="shared" si="0"/>
        <v>115</v>
      </c>
      <c r="J22" s="15">
        <f t="shared" si="1"/>
        <v>54.24528301886793</v>
      </c>
      <c r="K22" s="15">
        <f t="shared" si="2"/>
        <v>0</v>
      </c>
    </row>
    <row r="23" spans="1:11">
      <c r="A23" s="10">
        <v>19</v>
      </c>
      <c r="B23" s="22">
        <v>350110</v>
      </c>
      <c r="C23" s="21" t="s">
        <v>13</v>
      </c>
      <c r="D23" s="10">
        <f>'[1]61'!D30</f>
        <v>35010200019</v>
      </c>
      <c r="E23" s="21" t="s">
        <v>13</v>
      </c>
      <c r="F23" s="21">
        <v>748</v>
      </c>
      <c r="G23" s="13">
        <v>2</v>
      </c>
      <c r="H23" s="13">
        <v>354</v>
      </c>
      <c r="I23" s="14">
        <f t="shared" si="0"/>
        <v>356</v>
      </c>
      <c r="J23" s="15">
        <f t="shared" si="1"/>
        <v>47.593582887700535</v>
      </c>
      <c r="K23" s="15">
        <f t="shared" si="2"/>
        <v>0.5617977528089888</v>
      </c>
    </row>
    <row r="24" spans="1:11">
      <c r="A24" s="10">
        <v>20</v>
      </c>
      <c r="B24" s="22"/>
      <c r="C24" s="21"/>
      <c r="D24" s="10">
        <f>'[1]61'!D31</f>
        <v>35010200020</v>
      </c>
      <c r="E24" s="21" t="s">
        <v>16</v>
      </c>
      <c r="F24" s="21">
        <v>439</v>
      </c>
      <c r="G24" s="13">
        <v>2</v>
      </c>
      <c r="H24" s="13">
        <v>159</v>
      </c>
      <c r="I24" s="14">
        <f t="shared" si="0"/>
        <v>161</v>
      </c>
      <c r="J24" s="15">
        <f t="shared" si="1"/>
        <v>36.674259681093396</v>
      </c>
      <c r="K24" s="15">
        <f t="shared" si="2"/>
        <v>1.2422360248447204</v>
      </c>
    </row>
    <row r="25" spans="1:11">
      <c r="A25" s="10">
        <v>21</v>
      </c>
      <c r="B25" s="22">
        <v>350111</v>
      </c>
      <c r="C25" s="21" t="s">
        <v>14</v>
      </c>
      <c r="D25" s="10">
        <f>'[1]61'!D32</f>
        <v>35010200021</v>
      </c>
      <c r="E25" s="21" t="s">
        <v>14</v>
      </c>
      <c r="F25" s="21">
        <v>377</v>
      </c>
      <c r="G25" s="13">
        <v>2</v>
      </c>
      <c r="H25" s="13">
        <v>360</v>
      </c>
      <c r="I25" s="14">
        <f t="shared" si="0"/>
        <v>362</v>
      </c>
      <c r="J25" s="15">
        <f t="shared" si="1"/>
        <v>96.021220159151184</v>
      </c>
      <c r="K25" s="15">
        <f t="shared" si="2"/>
        <v>0.55248618784530379</v>
      </c>
    </row>
    <row r="26" spans="1:11">
      <c r="A26" s="10">
        <v>22</v>
      </c>
      <c r="B26" s="22"/>
      <c r="C26" s="21"/>
      <c r="D26" s="10">
        <f>'[1]61'!D33</f>
        <v>35010200022</v>
      </c>
      <c r="E26" s="21" t="s">
        <v>17</v>
      </c>
      <c r="F26" s="21">
        <v>197</v>
      </c>
      <c r="G26" s="13">
        <v>1</v>
      </c>
      <c r="H26" s="13">
        <v>123</v>
      </c>
      <c r="I26" s="14">
        <f t="shared" si="0"/>
        <v>124</v>
      </c>
      <c r="J26" s="15">
        <f t="shared" si="1"/>
        <v>62.944162436548226</v>
      </c>
      <c r="K26" s="15">
        <f t="shared" si="2"/>
        <v>0.80645161290322576</v>
      </c>
    </row>
    <row r="27" spans="1:11">
      <c r="A27" s="10">
        <v>23</v>
      </c>
      <c r="B27" s="22">
        <v>350112</v>
      </c>
      <c r="C27" s="21" t="s">
        <v>15</v>
      </c>
      <c r="D27" s="10">
        <f>'[1]61'!D34</f>
        <v>35010200023</v>
      </c>
      <c r="E27" s="21" t="s">
        <v>15</v>
      </c>
      <c r="F27" s="21">
        <v>257</v>
      </c>
      <c r="G27" s="13">
        <v>0</v>
      </c>
      <c r="H27" s="13">
        <v>144</v>
      </c>
      <c r="I27" s="14">
        <f t="shared" si="0"/>
        <v>144</v>
      </c>
      <c r="J27" s="15">
        <f t="shared" si="1"/>
        <v>56.031128404669261</v>
      </c>
      <c r="K27" s="15">
        <f t="shared" si="2"/>
        <v>0</v>
      </c>
    </row>
    <row r="28" spans="1:11">
      <c r="A28" s="10">
        <v>24</v>
      </c>
      <c r="B28" s="22"/>
      <c r="C28" s="21"/>
      <c r="D28" s="10">
        <f>'[1]61'!D35</f>
        <v>35010200024</v>
      </c>
      <c r="E28" s="21" t="s">
        <v>18</v>
      </c>
      <c r="F28" s="21">
        <v>187</v>
      </c>
      <c r="G28" s="13">
        <v>1</v>
      </c>
      <c r="H28" s="13">
        <v>92</v>
      </c>
      <c r="I28" s="14">
        <f t="shared" si="0"/>
        <v>93</v>
      </c>
      <c r="J28" s="15">
        <f t="shared" si="1"/>
        <v>49.732620320855617</v>
      </c>
      <c r="K28" s="15">
        <f t="shared" si="2"/>
        <v>1.0752688172043012</v>
      </c>
    </row>
    <row r="29" spans="1:11">
      <c r="A29" s="16" t="s">
        <v>10</v>
      </c>
      <c r="B29" s="17"/>
      <c r="C29" s="17"/>
      <c r="D29" s="17"/>
      <c r="E29" s="18"/>
      <c r="F29" s="19">
        <f>SUM(F5:F28)</f>
        <v>7268</v>
      </c>
      <c r="G29" s="19">
        <f t="shared" ref="F29:I29" si="3">SUM(G5:G28)</f>
        <v>30</v>
      </c>
      <c r="H29" s="19">
        <f t="shared" si="3"/>
        <v>4098</v>
      </c>
      <c r="I29" s="19">
        <f t="shared" si="3"/>
        <v>4128</v>
      </c>
      <c r="J29" s="20">
        <f t="shared" si="1"/>
        <v>56.79691799669785</v>
      </c>
      <c r="K29" s="20">
        <f t="shared" si="2"/>
        <v>0.72674418604651159</v>
      </c>
    </row>
  </sheetData>
  <mergeCells count="10">
    <mergeCell ref="G1:I3"/>
    <mergeCell ref="J1:J4"/>
    <mergeCell ref="K1:K4"/>
    <mergeCell ref="A29:E29"/>
    <mergeCell ref="A1:A4"/>
    <mergeCell ref="B1:B4"/>
    <mergeCell ref="C1:C4"/>
    <mergeCell ref="D1:D4"/>
    <mergeCell ref="E1:E4"/>
    <mergeCell ref="F1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2025-07-10T07:26:54Z</dcterms:created>
  <dcterms:modified xsi:type="dcterms:W3CDTF">2025-07-10T07:35:50Z</dcterms:modified>
</cp:coreProperties>
</file>